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charts/chart4.xml" ContentType="application/vnd.openxmlformats-officedocument.drawingml.chart+xml"/>
  <Override PartName="/xl/charts/chart5.xml" ContentType="application/vnd.openxmlformats-officedocument.drawingml.chart+xml"/>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Default Extension="wmf" ContentType="image/x-wmf"/>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embeddings/oleObject9.bin" ContentType="application/vnd.openxmlformats-officedocument.oleObject"/>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15" yWindow="-465" windowWidth="15600" windowHeight="9240"/>
  </bookViews>
  <sheets>
    <sheet name="Evalusi Mutu" sheetId="3" r:id="rId1"/>
    <sheet name="Peta per standar" sheetId="5" r:id="rId2"/>
    <sheet name="Peta Capaian Total" sheetId="6" r:id="rId3"/>
  </sheets>
  <definedNames>
    <definedName name="_xlnm._FilterDatabase" localSheetId="2" hidden="1">'Peta Capaian Total'!$A$3:$B$103</definedName>
    <definedName name="_Toc122838036" localSheetId="0">'Evalusi Mutu'!$A$147</definedName>
    <definedName name="OLE_LINK17" localSheetId="0">'Evalusi Mutu'!$C$37</definedName>
    <definedName name="OLE_LINK19" localSheetId="0">'Evalusi Mutu'!$C$39</definedName>
    <definedName name="OLE_LINK20" localSheetId="0">'Evalusi Mutu'!$C$40</definedName>
    <definedName name="OLE_LINK21" localSheetId="0">'Evalusi Mutu'!$C$41</definedName>
    <definedName name="OLE_LINK22" localSheetId="0">'Evalusi Mutu'!#REF!</definedName>
    <definedName name="OLE_LINK24" localSheetId="0">'Evalusi Mutu'!$C$45</definedName>
    <definedName name="OLE_LINK25" localSheetId="0">'Evalusi Mutu'!#REF!</definedName>
    <definedName name="OLE_LINK27" localSheetId="0">'Evalusi Mutu'!$C$46</definedName>
    <definedName name="OLE_LINK61" localSheetId="0">'Evalusi Mutu'!$C$99</definedName>
    <definedName name="OLE_LINK68" localSheetId="0">'Evalusi Mutu'!$C$106</definedName>
    <definedName name="OLE_LINK70" localSheetId="0">'Evalusi Mutu'!$C$117</definedName>
    <definedName name="OLE_LINK75" localSheetId="0">'Evalusi Mutu'!$C$137</definedName>
    <definedName name="OLE_LINK79" localSheetId="0">'Evalusi Mutu'!$C$142</definedName>
    <definedName name="_xlnm.Print_Area" localSheetId="0">'Evalusi Mutu'!$A$1:$L$154</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K144" i="3"/>
  <c r="J144"/>
  <c r="G144"/>
  <c r="F144"/>
  <c r="K143"/>
  <c r="J143"/>
  <c r="G143"/>
  <c r="F143"/>
  <c r="J99"/>
  <c r="F140" l="1"/>
  <c r="G140"/>
  <c r="J140"/>
  <c r="K140"/>
  <c r="F137"/>
  <c r="G137"/>
  <c r="J137"/>
  <c r="K137"/>
  <c r="F138"/>
  <c r="G138"/>
  <c r="J138"/>
  <c r="K138"/>
  <c r="F139"/>
  <c r="G139"/>
  <c r="J139"/>
  <c r="K139"/>
  <c r="F122"/>
  <c r="G122"/>
  <c r="J122"/>
  <c r="K122"/>
  <c r="F118"/>
  <c r="G118"/>
  <c r="J118"/>
  <c r="K118"/>
  <c r="F102"/>
  <c r="G102"/>
  <c r="J102"/>
  <c r="K102"/>
  <c r="F103"/>
  <c r="G103"/>
  <c r="J103"/>
  <c r="K103"/>
  <c r="F101"/>
  <c r="G101"/>
  <c r="J101"/>
  <c r="K101"/>
  <c r="F99"/>
  <c r="G99"/>
  <c r="K99"/>
  <c r="F88"/>
  <c r="G88"/>
  <c r="J88"/>
  <c r="K88"/>
  <c r="F89"/>
  <c r="G89"/>
  <c r="J89"/>
  <c r="K89"/>
  <c r="F90"/>
  <c r="G90"/>
  <c r="J90"/>
  <c r="K90"/>
  <c r="F91"/>
  <c r="G91"/>
  <c r="J91"/>
  <c r="K91"/>
  <c r="F66"/>
  <c r="G66"/>
  <c r="J66"/>
  <c r="K66"/>
  <c r="F67"/>
  <c r="G67"/>
  <c r="J67"/>
  <c r="K67"/>
  <c r="F39"/>
  <c r="G39"/>
  <c r="J39"/>
  <c r="K39"/>
  <c r="F37"/>
  <c r="G37"/>
  <c r="J37"/>
  <c r="K37"/>
  <c r="K33"/>
  <c r="J33"/>
  <c r="G33"/>
  <c r="F33"/>
  <c r="G12"/>
  <c r="G148" l="1"/>
  <c r="G147"/>
  <c r="G146"/>
  <c r="G145"/>
  <c r="G142"/>
  <c r="G141"/>
  <c r="G136"/>
  <c r="G129"/>
  <c r="G128"/>
  <c r="G127"/>
  <c r="G126"/>
  <c r="G125"/>
  <c r="G124"/>
  <c r="G123"/>
  <c r="G121"/>
  <c r="G120"/>
  <c r="G119"/>
  <c r="G117"/>
  <c r="G116"/>
  <c r="G115"/>
  <c r="G114"/>
  <c r="G107"/>
  <c r="G106"/>
  <c r="G105"/>
  <c r="G104"/>
  <c r="G100"/>
  <c r="G98"/>
  <c r="G97"/>
  <c r="G96"/>
  <c r="G95"/>
  <c r="G94"/>
  <c r="G93"/>
  <c r="G92"/>
  <c r="G87"/>
  <c r="G86"/>
  <c r="G85"/>
  <c r="G84"/>
  <c r="G83"/>
  <c r="G82"/>
  <c r="G81"/>
  <c r="G80"/>
  <c r="G79"/>
  <c r="G78"/>
  <c r="G71"/>
  <c r="G70"/>
  <c r="G69"/>
  <c r="G68"/>
  <c r="G65"/>
  <c r="G64"/>
  <c r="G63"/>
  <c r="G62"/>
  <c r="G61"/>
  <c r="G60"/>
  <c r="G59"/>
  <c r="G58"/>
  <c r="G57"/>
  <c r="G56"/>
  <c r="G55"/>
  <c r="G54"/>
  <c r="G53"/>
  <c r="G46"/>
  <c r="G45"/>
  <c r="G44"/>
  <c r="G43"/>
  <c r="G42"/>
  <c r="G41"/>
  <c r="G40"/>
  <c r="G38"/>
  <c r="G36"/>
  <c r="G35"/>
  <c r="G34"/>
  <c r="G26"/>
  <c r="G25"/>
  <c r="G24"/>
  <c r="G23"/>
  <c r="G22"/>
  <c r="G21"/>
  <c r="G14"/>
  <c r="G13"/>
  <c r="E150"/>
  <c r="G150" s="1"/>
  <c r="E131"/>
  <c r="G131" s="1"/>
  <c r="E109"/>
  <c r="G109" s="1"/>
  <c r="E73"/>
  <c r="G73" s="1"/>
  <c r="E48"/>
  <c r="G48" s="1"/>
  <c r="E28"/>
  <c r="G28" s="1"/>
  <c r="E16"/>
  <c r="G16" s="1"/>
  <c r="K148"/>
  <c r="K147"/>
  <c r="K146"/>
  <c r="K145"/>
  <c r="K142"/>
  <c r="K141"/>
  <c r="K136"/>
  <c r="K129"/>
  <c r="K128"/>
  <c r="K127"/>
  <c r="K126"/>
  <c r="K125"/>
  <c r="K124"/>
  <c r="K123"/>
  <c r="K121"/>
  <c r="K120"/>
  <c r="K119"/>
  <c r="K117"/>
  <c r="K116"/>
  <c r="K115"/>
  <c r="K114"/>
  <c r="K107"/>
  <c r="K106"/>
  <c r="K105"/>
  <c r="K104"/>
  <c r="K100"/>
  <c r="K98"/>
  <c r="K97"/>
  <c r="K96"/>
  <c r="K95"/>
  <c r="K94"/>
  <c r="K93"/>
  <c r="K92"/>
  <c r="K87"/>
  <c r="K86"/>
  <c r="K85"/>
  <c r="K84"/>
  <c r="K83"/>
  <c r="K82"/>
  <c r="K81"/>
  <c r="K80"/>
  <c r="K79"/>
  <c r="K78"/>
  <c r="K71"/>
  <c r="K70"/>
  <c r="K69"/>
  <c r="K68"/>
  <c r="K65"/>
  <c r="K64"/>
  <c r="K63"/>
  <c r="K62"/>
  <c r="K61"/>
  <c r="K60"/>
  <c r="K59"/>
  <c r="K58"/>
  <c r="K57"/>
  <c r="K56"/>
  <c r="K55"/>
  <c r="K54"/>
  <c r="K53"/>
  <c r="K46"/>
  <c r="K45"/>
  <c r="K44"/>
  <c r="K43"/>
  <c r="K42"/>
  <c r="K41"/>
  <c r="K40"/>
  <c r="K38"/>
  <c r="K36"/>
  <c r="K35"/>
  <c r="K34"/>
  <c r="K26"/>
  <c r="K25"/>
  <c r="K24"/>
  <c r="K23"/>
  <c r="K22"/>
  <c r="K21"/>
  <c r="K14"/>
  <c r="K13"/>
  <c r="K12"/>
  <c r="I151"/>
  <c r="I132"/>
  <c r="I110"/>
  <c r="I74"/>
  <c r="I49"/>
  <c r="I29"/>
  <c r="I17"/>
  <c r="K74" l="1"/>
  <c r="I154"/>
  <c r="E153"/>
  <c r="G153" s="1"/>
  <c r="K17"/>
  <c r="K49"/>
  <c r="K110"/>
  <c r="K29"/>
  <c r="K132"/>
  <c r="K151"/>
  <c r="H17"/>
  <c r="F127"/>
  <c r="F126"/>
  <c r="F125"/>
  <c r="F124"/>
  <c r="J86"/>
  <c r="F107"/>
  <c r="F106"/>
  <c r="F105"/>
  <c r="F104"/>
  <c r="F100"/>
  <c r="F98"/>
  <c r="F97"/>
  <c r="F96"/>
  <c r="F95"/>
  <c r="F94"/>
  <c r="F93"/>
  <c r="F92"/>
  <c r="F87"/>
  <c r="F86"/>
  <c r="F85"/>
  <c r="F84"/>
  <c r="F83"/>
  <c r="F82"/>
  <c r="F81"/>
  <c r="F71"/>
  <c r="F70"/>
  <c r="F69"/>
  <c r="F64"/>
  <c r="F63"/>
  <c r="F62"/>
  <c r="F59"/>
  <c r="F58"/>
  <c r="F55"/>
  <c r="D48"/>
  <c r="F7" i="5" s="1"/>
  <c r="G7" s="1"/>
  <c r="F45" i="3"/>
  <c r="J45"/>
  <c r="F44"/>
  <c r="J44"/>
  <c r="F42"/>
  <c r="J42"/>
  <c r="C141" i="5"/>
  <c r="B98" i="6" s="1"/>
  <c r="C142" i="5"/>
  <c r="B99" i="6" s="1"/>
  <c r="C143" i="5"/>
  <c r="B100" i="6" s="1"/>
  <c r="C144" i="5"/>
  <c r="B101" i="6" s="1"/>
  <c r="C145" i="5"/>
  <c r="B102" i="6" s="1"/>
  <c r="C146" i="5"/>
  <c r="B103" i="6" s="1"/>
  <c r="C140" i="5"/>
  <c r="B97" i="6" s="1"/>
  <c r="C126" i="5"/>
  <c r="B87" i="6" s="1"/>
  <c r="C127" i="5"/>
  <c r="B88" i="6" s="1"/>
  <c r="C128" i="5"/>
  <c r="B89" i="6" s="1"/>
  <c r="C129" i="5"/>
  <c r="B90" i="6" s="1"/>
  <c r="C130" i="5"/>
  <c r="B91" i="6" s="1"/>
  <c r="C131" i="5"/>
  <c r="B92" i="6" s="1"/>
  <c r="C132" i="5"/>
  <c r="B93" i="6" s="1"/>
  <c r="C133" i="5"/>
  <c r="B94" i="6" s="1"/>
  <c r="C134" i="5"/>
  <c r="B95" i="6" s="1"/>
  <c r="C121" i="5"/>
  <c r="B82" i="6" s="1"/>
  <c r="C122" i="5"/>
  <c r="B83" i="6" s="1"/>
  <c r="C123" i="5"/>
  <c r="B84" i="6" s="1"/>
  <c r="C124" i="5"/>
  <c r="B85" i="6" s="1"/>
  <c r="C125" i="5"/>
  <c r="B86" i="6" s="1"/>
  <c r="C92" i="5"/>
  <c r="B57" i="6" s="1"/>
  <c r="C93" i="5"/>
  <c r="B58" i="6" s="1"/>
  <c r="C94" i="5"/>
  <c r="B59" i="6" s="1"/>
  <c r="C95" i="5"/>
  <c r="B60" i="6" s="1"/>
  <c r="C96" i="5"/>
  <c r="B61" i="6" s="1"/>
  <c r="C97" i="5"/>
  <c r="B62" i="6" s="1"/>
  <c r="C98" i="5"/>
  <c r="B63" i="6" s="1"/>
  <c r="C99" i="5"/>
  <c r="B64" i="6" s="1"/>
  <c r="C100" i="5"/>
  <c r="B65" i="6" s="1"/>
  <c r="C101" i="5"/>
  <c r="B66" i="6" s="1"/>
  <c r="C102" i="5"/>
  <c r="B67" i="6" s="1"/>
  <c r="C103" i="5"/>
  <c r="B68" i="6" s="1"/>
  <c r="C104" i="5"/>
  <c r="B69" i="6" s="1"/>
  <c r="C105" i="5"/>
  <c r="B70" i="6" s="1"/>
  <c r="C106" i="5"/>
  <c r="B71" i="6" s="1"/>
  <c r="C107" i="5"/>
  <c r="B72" i="6" s="1"/>
  <c r="C108" i="5"/>
  <c r="B73" i="6" s="1"/>
  <c r="C109" i="5"/>
  <c r="B74" i="6" s="1"/>
  <c r="C110" i="5"/>
  <c r="B75" i="6" s="1"/>
  <c r="C111" i="5"/>
  <c r="B76" i="6" s="1"/>
  <c r="C112" i="5"/>
  <c r="B77" i="6" s="1"/>
  <c r="C113" i="5"/>
  <c r="B78" i="6" s="1"/>
  <c r="C114" i="5"/>
  <c r="B79" i="6" s="1"/>
  <c r="C90" i="5"/>
  <c r="B55" i="6" s="1"/>
  <c r="C91" i="5"/>
  <c r="B56" i="6" s="1"/>
  <c r="C63" i="5"/>
  <c r="B32" i="6" s="1"/>
  <c r="C64" i="5"/>
  <c r="B33" i="6" s="1"/>
  <c r="C65" i="5"/>
  <c r="B34" i="6" s="1"/>
  <c r="C66" i="5"/>
  <c r="B35" i="6" s="1"/>
  <c r="C67" i="5"/>
  <c r="B36" i="6" s="1"/>
  <c r="C68" i="5"/>
  <c r="B37" i="6" s="1"/>
  <c r="C69" i="5"/>
  <c r="B38" i="6" s="1"/>
  <c r="C70" i="5"/>
  <c r="B39" i="6" s="1"/>
  <c r="C71" i="5"/>
  <c r="B40" i="6" s="1"/>
  <c r="C72" i="5"/>
  <c r="B41" i="6" s="1"/>
  <c r="C73" i="5"/>
  <c r="B42" i="6" s="1"/>
  <c r="C74" i="5"/>
  <c r="B43" i="6" s="1"/>
  <c r="C75" i="5"/>
  <c r="B44" i="6" s="1"/>
  <c r="C76" i="5"/>
  <c r="B45" i="6" s="1"/>
  <c r="C77" i="5"/>
  <c r="B46" i="6" s="1"/>
  <c r="C78" i="5"/>
  <c r="B47" i="6" s="1"/>
  <c r="C79" i="5"/>
  <c r="B48" i="6" s="1"/>
  <c r="C80" i="5"/>
  <c r="B49" i="6" s="1"/>
  <c r="C81" i="5"/>
  <c r="B50" i="6" s="1"/>
  <c r="C82" i="5"/>
  <c r="B51" i="6" s="1"/>
  <c r="C83" i="5"/>
  <c r="B52" i="6" s="1"/>
  <c r="C51" i="5"/>
  <c r="B24" i="6" s="1"/>
  <c r="C52" i="5"/>
  <c r="B25" i="6" s="1"/>
  <c r="C53" i="5"/>
  <c r="B26" i="6" s="1"/>
  <c r="C54" i="5"/>
  <c r="B27" i="6" s="1"/>
  <c r="C55" i="5"/>
  <c r="B28" i="6" s="1"/>
  <c r="C56" i="5"/>
  <c r="B29" i="6" s="1"/>
  <c r="C42" i="5"/>
  <c r="B15" i="6" s="1"/>
  <c r="C43" i="5"/>
  <c r="B16" i="6" s="1"/>
  <c r="C44" i="5"/>
  <c r="B17" i="6" s="1"/>
  <c r="C45" i="5"/>
  <c r="B18" i="6" s="1"/>
  <c r="C46" i="5"/>
  <c r="B19" i="6" s="1"/>
  <c r="C47" i="5"/>
  <c r="B20" i="6" s="1"/>
  <c r="C48" i="5"/>
  <c r="B21" i="6" s="1"/>
  <c r="C49" i="5"/>
  <c r="B22" i="6" s="1"/>
  <c r="C50" i="5"/>
  <c r="B23" i="6" s="1"/>
  <c r="C41" i="5"/>
  <c r="B14" i="6" s="1"/>
  <c r="F34" i="3"/>
  <c r="C120" i="5"/>
  <c r="B81" i="6" s="1"/>
  <c r="C89" i="5"/>
  <c r="B54" i="6" s="1"/>
  <c r="C62" i="5"/>
  <c r="B31" i="6" s="1"/>
  <c r="C31" i="5"/>
  <c r="B12" i="6" s="1"/>
  <c r="C30" i="5"/>
  <c r="B11" i="6" s="1"/>
  <c r="C29" i="5"/>
  <c r="B10" i="6" s="1"/>
  <c r="C28" i="5"/>
  <c r="B9" i="6" s="1"/>
  <c r="C27" i="5"/>
  <c r="B8" i="6" s="1"/>
  <c r="C15" i="5"/>
  <c r="B4" i="6" s="1"/>
  <c r="H151" i="3"/>
  <c r="H132"/>
  <c r="H110"/>
  <c r="H74"/>
  <c r="H49"/>
  <c r="H29"/>
  <c r="J148"/>
  <c r="J147"/>
  <c r="J146"/>
  <c r="J145"/>
  <c r="J142"/>
  <c r="J141"/>
  <c r="J136"/>
  <c r="J129"/>
  <c r="J128"/>
  <c r="J127"/>
  <c r="J126"/>
  <c r="J125"/>
  <c r="J124"/>
  <c r="J123"/>
  <c r="J121"/>
  <c r="J120"/>
  <c r="J119"/>
  <c r="J117"/>
  <c r="J116"/>
  <c r="J115"/>
  <c r="J114"/>
  <c r="J107"/>
  <c r="J106"/>
  <c r="J105"/>
  <c r="J104"/>
  <c r="J100"/>
  <c r="J98"/>
  <c r="J97"/>
  <c r="J96"/>
  <c r="J95"/>
  <c r="J94"/>
  <c r="J93"/>
  <c r="J92"/>
  <c r="J87"/>
  <c r="J85"/>
  <c r="J84"/>
  <c r="J83"/>
  <c r="J82"/>
  <c r="J81"/>
  <c r="J80"/>
  <c r="J79"/>
  <c r="J78"/>
  <c r="J71"/>
  <c r="J70"/>
  <c r="J69"/>
  <c r="J68"/>
  <c r="J65"/>
  <c r="J64"/>
  <c r="J63"/>
  <c r="J62"/>
  <c r="J61"/>
  <c r="J60"/>
  <c r="J59"/>
  <c r="J58"/>
  <c r="J57"/>
  <c r="J56"/>
  <c r="J55"/>
  <c r="J54"/>
  <c r="J53"/>
  <c r="J46"/>
  <c r="J43"/>
  <c r="J41"/>
  <c r="J40"/>
  <c r="J38"/>
  <c r="J36"/>
  <c r="J35"/>
  <c r="J34"/>
  <c r="J26"/>
  <c r="J25"/>
  <c r="J24"/>
  <c r="J23"/>
  <c r="J22"/>
  <c r="J21"/>
  <c r="D109"/>
  <c r="F9" i="5" s="1"/>
  <c r="G9" s="1"/>
  <c r="D73" i="3"/>
  <c r="F8" i="5" s="1"/>
  <c r="G8" s="1"/>
  <c r="F68" i="3"/>
  <c r="F41"/>
  <c r="F40"/>
  <c r="F25"/>
  <c r="F24"/>
  <c r="J13"/>
  <c r="J12"/>
  <c r="J14"/>
  <c r="C139" i="5"/>
  <c r="B96" i="6" s="1"/>
  <c r="C119" i="5"/>
  <c r="B80" i="6" s="1"/>
  <c r="C88" i="5"/>
  <c r="B53" i="6" s="1"/>
  <c r="C61" i="5"/>
  <c r="C40"/>
  <c r="B13" i="6" s="1"/>
  <c r="C26" i="5"/>
  <c r="B7" i="6" s="1"/>
  <c r="C17" i="5"/>
  <c r="B6" i="6" s="1"/>
  <c r="C16" i="5"/>
  <c r="B5" i="6" s="1"/>
  <c r="D2" i="5"/>
  <c r="D1"/>
  <c r="D150" i="3"/>
  <c r="F150" s="1"/>
  <c r="D131"/>
  <c r="F10" i="5" s="1"/>
  <c r="G10" s="1"/>
  <c r="D28" i="3"/>
  <c r="F6" i="5" s="1"/>
  <c r="G6" s="1"/>
  <c r="D16" i="3"/>
  <c r="F16" s="1"/>
  <c r="F148"/>
  <c r="F147"/>
  <c r="F146"/>
  <c r="F145"/>
  <c r="F142"/>
  <c r="F141"/>
  <c r="F136"/>
  <c r="F129"/>
  <c r="F128"/>
  <c r="F123"/>
  <c r="F121"/>
  <c r="F120"/>
  <c r="F119"/>
  <c r="F117"/>
  <c r="F116"/>
  <c r="F115"/>
  <c r="F114"/>
  <c r="F80"/>
  <c r="F79"/>
  <c r="F78"/>
  <c r="F65"/>
  <c r="F61"/>
  <c r="F60"/>
  <c r="F57"/>
  <c r="F56"/>
  <c r="F54"/>
  <c r="F53"/>
  <c r="F46"/>
  <c r="F43"/>
  <c r="F38"/>
  <c r="F36"/>
  <c r="F35"/>
  <c r="F26"/>
  <c r="F23"/>
  <c r="F22"/>
  <c r="F21"/>
  <c r="F14"/>
  <c r="F13"/>
  <c r="F12"/>
  <c r="F48" l="1"/>
  <c r="J151"/>
  <c r="J29"/>
  <c r="J49"/>
  <c r="J74"/>
  <c r="J110"/>
  <c r="J132"/>
  <c r="H154"/>
  <c r="F28"/>
  <c r="K154"/>
  <c r="F131"/>
  <c r="J17"/>
  <c r="F109"/>
  <c r="C147" i="5"/>
  <c r="F11"/>
  <c r="G11" s="1"/>
  <c r="C84"/>
  <c r="C18"/>
  <c r="F73" i="3"/>
  <c r="F5" i="5"/>
  <c r="D153" i="3"/>
  <c r="F153" s="1"/>
  <c r="C32" i="5"/>
  <c r="C57"/>
  <c r="C115"/>
  <c r="C135"/>
  <c r="B30" i="6"/>
  <c r="J154" i="3" l="1"/>
  <c r="F12" i="5"/>
  <c r="G12" s="1"/>
  <c r="G5"/>
</calcChain>
</file>

<file path=xl/comments1.xml><?xml version="1.0" encoding="utf-8"?>
<comments xmlns="http://schemas.openxmlformats.org/spreadsheetml/2006/main">
  <authors>
    <author>ANWARSYAM</author>
    <author>acer</author>
    <author>toshiba</author>
    <author>KAI</author>
  </authors>
  <commentList>
    <comment ref="C12" authorId="0">
      <text>
        <r>
          <rPr>
            <sz val="8"/>
            <color indexed="81"/>
            <rFont val="Tahoma"/>
            <family val="2"/>
          </rPr>
          <t>4 - Memiliki visi, misi, tujuan, dan sasaran yang:  (1) Sangat jelas, (2) Sangat realistik, (3) Saling terkait satu sama lain, dan (4) Melibatkan dosen, mahasiswa, tenaga kependidikan, alumni dan masyarakat. 
3 - Memiliki visi, misi, tujuan, dan sasaran yang: (1) Jelas, (2) Realistik, (3) Saling terkait satu sama lain, dan (4) Melibatkan dosen, mahasiswa, tenaga kependidikan dan alumni. 
2 - Memiliki visi, misi, tujuan, dan sasaran yang: (1) Cukup jelas, (2) Cukup realistik, (3) Kurang terkait satu sama lain, dan (4) Melibatkan dosen, mahasiswa dan tenaga kependidikan. 
1 - Memiliki visi, misi, tujuan, dan sasaran yang: (1) Tidak jelas, (2) Tidak realistik, (3) Tidak terkait satu sama lain, dan (4) Hanya melibatkan unsur pimpinan atau yayasan. 
0 - Tidak ada skor nol</t>
        </r>
      </text>
    </comment>
    <comment ref="C13" authorId="0">
      <text>
        <r>
          <rPr>
            <b/>
            <sz val="8"/>
            <color indexed="81"/>
            <rFont val="Tahoma"/>
            <family val="2"/>
          </rPr>
          <t>4</t>
        </r>
        <r>
          <rPr>
            <sz val="8"/>
            <color indexed="81"/>
            <rFont val="Tahoma"/>
            <family val="2"/>
          </rPr>
          <t xml:space="preserve">. Strategi pencapaian sasaran: (1)  dengan tahapan waktu yang jelas dan sangat realistik (2) didukung dokumen yang sangat lengkap. 
</t>
        </r>
        <r>
          <rPr>
            <b/>
            <sz val="8"/>
            <color indexed="81"/>
            <rFont val="Tahoma"/>
            <family val="2"/>
          </rPr>
          <t xml:space="preserve">3. </t>
        </r>
        <r>
          <rPr>
            <sz val="8"/>
            <color indexed="81"/>
            <rFont val="Tahoma"/>
            <family val="2"/>
          </rPr>
          <t xml:space="preserve">Strategi pencapaian sasaran: (1) dengan tahapan waktu yang jelas, dan realistik  (2) didukung dokumen yang  lengkap.
</t>
        </r>
        <r>
          <rPr>
            <b/>
            <sz val="8"/>
            <color indexed="81"/>
            <rFont val="Tahoma"/>
            <family val="2"/>
          </rPr>
          <t xml:space="preserve">2. </t>
        </r>
        <r>
          <rPr>
            <sz val="8"/>
            <color indexed="81"/>
            <rFont val="Tahoma"/>
            <family val="2"/>
          </rPr>
          <t xml:space="preserve">Strategi pencapaian sasaran: (1) dengan tahapan waktu yang jelas, dan cukup realistik (2) didukung dokumen yang cukup lengkap.
</t>
        </r>
        <r>
          <rPr>
            <b/>
            <sz val="8"/>
            <color indexed="81"/>
            <rFont val="Tahoma"/>
            <family val="2"/>
          </rPr>
          <t xml:space="preserve">1. </t>
        </r>
        <r>
          <rPr>
            <sz val="8"/>
            <color indexed="81"/>
            <rFont val="Tahoma"/>
            <family val="2"/>
          </rPr>
          <t xml:space="preserve">Strategi pencapaian sasaran:  (1) tanpa adanya tahapan waktu yang jelas,  (2) didukung dokumen yang kurang lengkap.
</t>
        </r>
        <r>
          <rPr>
            <b/>
            <sz val="8"/>
            <color indexed="81"/>
            <rFont val="Tahoma"/>
            <family val="2"/>
          </rPr>
          <t>0.</t>
        </r>
        <r>
          <rPr>
            <sz val="8"/>
            <color indexed="81"/>
            <rFont val="Tahoma"/>
            <family val="2"/>
          </rPr>
          <t xml:space="preserve"> -</t>
        </r>
      </text>
    </comment>
    <comment ref="C14" authorId="0">
      <text>
        <r>
          <rPr>
            <sz val="8"/>
            <color indexed="81"/>
            <rFont val="Tahoma"/>
            <family val="2"/>
          </rPr>
          <t xml:space="preserve">4.  Dipahami dengan baik oleh seluruh sivitas akademika  dan tenaga kependidikan.
3. Dipahami dengan baik oleh sebagian  sivitas akademika dan tenaga kependidikan.
2. Kurang dipahami oleh  sivitas akademika  dan tenaga kependidikan.
1. Tidak dipahami oleh seluruh sivitas akademika dan tenaga kependidikan.
0. -
</t>
        </r>
      </text>
    </comment>
    <comment ref="C21" authorId="0">
      <text>
        <r>
          <rPr>
            <sz val="8"/>
            <color indexed="81"/>
            <rFont val="Tahoma"/>
            <family val="2"/>
          </rPr>
          <t xml:space="preserve">4. Program studi memiliki  tatapamong yang memungkinkan terlaksananya secara konsisten prinsip-prinsip tatapamong, terutama yang terkait dengan pelaku tatapamong (aktor)  dan sistem ketatapamongan yang baik (kelembagaan, instrumen, perangkat pendukung, kebijakan dan peraturan, serta kode etik).
3. Program studi memiliki  tatapamong yang memungkinkan terlaksananya secara konsisten prinsip tatapamong, dan menjamin penyelenggaraan program studi yang memenuhi 4 dari 5 aspek berikut : (1) kredibel (2) transparan (3) akuntabe (4) bertanggung jawab (5) adil
2. Program studi memiliki  tatapamong yang memungkinkan terlaksananya secara cukup konsisten prinsip tatapamong, dan menjamin penyelenggaraan program studi yang memenuhi  3 dari 5 aspek berikut : (1) kredibel (2) transparan (3) akuntabel (4) bertanggung jawab (5) adil
1. Program studi memiliki  tatapamong, namun hanya memenuhi 1 s.d. 2 dari 5 aspek berikut : (1) kredibel (2) transparan (3) akuntabel (4) bertang-gung jawab (5) adil
0. -
</t>
        </r>
      </text>
    </comment>
    <comment ref="C22" authorId="0">
      <text>
        <r>
          <rPr>
            <b/>
            <sz val="8"/>
            <color indexed="81"/>
            <rFont val="Tahoma"/>
            <family val="2"/>
          </rPr>
          <t>4.</t>
        </r>
        <r>
          <rPr>
            <sz val="8"/>
            <color indexed="81"/>
            <rFont val="Tahoma"/>
            <family val="2"/>
          </rPr>
          <t xml:space="preserve">Kepemimpinan program studi memiliki karakteristik yang kuat dalam:  (1) kepemimpinan operasional,  (2) kepemimpinan organisasi,  (3) kepemimpinan publik 
</t>
        </r>
        <r>
          <rPr>
            <b/>
            <sz val="8"/>
            <color indexed="81"/>
            <rFont val="Tahoma"/>
            <family val="2"/>
          </rPr>
          <t xml:space="preserve">3. </t>
        </r>
        <r>
          <rPr>
            <sz val="8"/>
            <color indexed="81"/>
            <rFont val="Tahoma"/>
            <family val="2"/>
          </rPr>
          <t xml:space="preserve">Kepemimpinan program studi memiliki karakter kepemimpinan yang kuat dalam dua dari karakteristik berikut:  (1) kepemimpinan operasional,  (2) kepemimpinan organisasi,  (3) kepemimpinan publik
</t>
        </r>
        <r>
          <rPr>
            <b/>
            <sz val="8"/>
            <color indexed="81"/>
            <rFont val="Tahoma"/>
            <family val="2"/>
          </rPr>
          <t xml:space="preserve">2. </t>
        </r>
        <r>
          <rPr>
            <sz val="8"/>
            <color indexed="81"/>
            <rFont val="Tahoma"/>
            <family val="2"/>
          </rPr>
          <t xml:space="preserve">Kepemimpinan program studi memiliki karakter kepemimpinan yang kuat dalam salah satu dari karakteristik berikut:  (1) kepemimpinan operasional,  (2) kepemimpinan organisasi,  (3) kepemimpinan publik
</t>
        </r>
        <r>
          <rPr>
            <b/>
            <sz val="8"/>
            <color indexed="81"/>
            <rFont val="Tahoma"/>
            <family val="2"/>
          </rPr>
          <t xml:space="preserve">1. </t>
        </r>
        <r>
          <rPr>
            <sz val="8"/>
            <color indexed="81"/>
            <rFont val="Tahoma"/>
            <family val="2"/>
          </rPr>
          <t xml:space="preserve">Kepemimpinan program studi lemah dalam karakteristik berikut:  (1) kepemim-pinan operasional,  (2) kepemim-pinan organisasi,  (3) kepemim-pinan publik
</t>
        </r>
        <r>
          <rPr>
            <b/>
            <sz val="8"/>
            <color indexed="81"/>
            <rFont val="Tahoma"/>
            <family val="2"/>
          </rPr>
          <t xml:space="preserve">0. </t>
        </r>
        <r>
          <rPr>
            <sz val="8"/>
            <color indexed="81"/>
            <rFont val="Tahoma"/>
            <family val="2"/>
          </rPr>
          <t>-</t>
        </r>
      </text>
    </comment>
    <comment ref="C23" authorId="0">
      <text>
        <r>
          <rPr>
            <sz val="8"/>
            <color indexed="81"/>
            <rFont val="Tahoma"/>
            <family val="2"/>
          </rPr>
          <t>4. Sistem pengelolaan fungsional dan operasional program studi berjalan sesuai dengan SOP, yang didukung dokumen yang lengkap.
3. Sistem pengelolaan fungsional dan operasional program studi dilakukan dengan cukup baik, sesuai dengan SOP, namun dokumen kurang lengkap.
2. Sistem pengelolaan fungsional dan operasional program studi dilakukan hanya sebagian sesuai dengan SOP dan dokumen kurang lengkap.
1. Sistem pengelolaan fungsional dan operasional program studi dilakukan tidak sesuai dengan SOP.
0. Tidak ada sistem pengelolaan.</t>
        </r>
      </text>
    </comment>
    <comment ref="C24" authorId="0">
      <text>
        <r>
          <rPr>
            <sz val="8"/>
            <color indexed="81"/>
            <rFont val="Tahoma"/>
            <family val="2"/>
          </rPr>
          <t>4 -  (1) Ada kebijakan evaluasi dan pengendalian mutu program yang efektif. Sistem telaah (review) program sangat baik (ada cara validasi yang handal), (2) Ada sistem dokumentasi yang bermutu sangat baik. (3) Semua laporan ditindaklanjuti. dan (4) Diakreditasi oleh badan akreditasi regional atau internasional.
3 -  (1) Ada kebijakan evaluasi dan pengendalian mutu program yang baik. Sistem telaah program yang baik. (2) Ada dokumentasi bermutu baik. (3) Sebagian besar (&gt; 75%) laporan ditindaklanjuti. dan (4) - 
2 - (1) Ada kebijakan evaluasi dan pengendalian mutu program. Sistem telaah yang cukup. (2) Dokumentasi memenuhi kriteria minimum. (3) Laporan yang ditindaklanjuti dalam interval 
25% s.d. 75% dan (4) Diakreditasi oleh badan akreditasi nasional. 
1 - (1) Tidak ada kebijakan menyeluruh mengenai evaluasi dan pengendalian program. Sistem telaah program bersifat ad hoc. (2) Dokumentasi kurang dalam banyak aspek. (3) Laporan yang masuk sedikit yang ditindak-lanjuti (&lt; 25%) dan (4) -
0 -  (1) Tidak ada kebijakan evaluasi dan pengendalian mutu. (2) Dokumentasi hanya mengandalkan laporan umum. (3) Tidak ada laporan yang ditindaklanjuti. dan (4) Akreditasi belum diperoleh.</t>
        </r>
      </text>
    </comment>
    <comment ref="C25" authorId="0">
      <text>
        <r>
          <rPr>
            <sz val="8"/>
            <color indexed="81"/>
            <rFont val="Tahoma"/>
            <family val="2"/>
          </rPr>
          <t xml:space="preserve">4 - Umpan balik: (1) Diperoleh dari empat sumber, (2) Dilakukan secara berkala , dan (3) Ditindaklanjuti  
3 - Umpan balik: (1) Diperoleh dari  tiga sumber, (2) Dilakukan secara berkala , dan (3) Ditindaklanjuti 
2 - Umpan balik: (1) Diperoleh dari dua sumber, (2) Dilakukan secara berkala , dan (3) Tidak ada tindak lanjut/tindak lanjut tidak sesuai
1 -  Umpan balik: (1) Diperoleh hanya dari satu sumber, (2) Dilakukan secara tidak berkala, dan (3) Tidak ada tindak lanjut/tindak lanjut tidak sesuai
0 - Tidak ada umpan balik.
</t>
        </r>
      </text>
    </comment>
    <comment ref="C26" authorId="0">
      <text>
        <r>
          <rPr>
            <sz val="8"/>
            <color indexed="81"/>
            <rFont val="Tahoma"/>
            <family val="2"/>
          </rPr>
          <t>4 - Ada bukti semua usaha dilakukan dengan hasil yang  baik.  
3 - Ada bukti  empat usaha dilakukan dengan hasil yang baik. 
2 - Ada bukti  dua atau tiga usaha dilakukan dengan hasil yang baik. 
1 - Ada bukti hanya satu usaha yang dilakukan dengan hasil yang baik. 
0 - Tidak ada usaha.</t>
        </r>
      </text>
    </comment>
    <comment ref="C33" authorId="1">
      <text>
        <r>
          <rPr>
            <sz val="9"/>
            <color indexed="81"/>
            <rFont val="Tahoma"/>
            <family val="2"/>
          </rPr>
          <t xml:space="preserve">4 - (1) Kebijakan penerimaan dan seleksi calon mahasiswa terdokumentasi dengan baik. dan (2) Persyaratan penerimaan mahasiswa sangat tinggi (IPK ≥ 3.00 (skala 1 – 4) atau nilai rata-rata  7.0 (skala 1 – 10) pada S1 dari program studi yang terakreditasi A oleh BAN-PT atau dari luar negeri yang diakui oleh Dikti.) 
3 -  (1) Kebijakan penerimaan dan seleksi calon mahasiswa terdokumentasi dengan baik. dan (2) Persyaratan penerimaan mahasiswa tinggi (IPK ≥ 2.75 (skala 1 – 4) atau nilai rata-rata 6.25 (skala 1 – 10) pada S1). 
2 - (1) Kebijakan penerimaan dan seleksi calon mahasiswa terdokumentasi dengan baik. dan (2) Persyaratan penerimaan mahasiswa sesuai untuk memenuhi keperluan program studi (IPK ≥ 2.50 (skala 1 – 4) atau nilai rata-rata 6.00 (skala 1 – 10) pada S1.)
1 - (1) Kebijakan penerimaan mahasiswa tidak jelas. dan (2) Persyaratan penerimaan mahasiswa rendah (IPK ≥ 2.25 (skala 1 – 4) atau 5.5 (skala 1 – 10) pada S1).
0 - (1) Tidak ada kebijakan penerimaan mahasiswa. dan (2) Persyaratan penerimaan mahasiswa sangat rendah ( Ada ijazah S1). 
</t>
        </r>
      </text>
    </comment>
    <comment ref="C34" authorId="2">
      <text>
        <r>
          <rPr>
            <sz val="9"/>
            <color indexed="81"/>
            <rFont val="Tahoma"/>
            <family val="2"/>
          </rPr>
          <t xml:space="preserve">4. Rasio &gt; 1.5 (Rasio lebih dari 1.5)
3. 1 &lt; Rasio ≤ 1.5 (Rasio lebih dari 1, tetapi kurang atau sama dengan 1.5) 
2. 0.5 &lt; Rasio ≤ 1 (Rasio lebih dari 0.5, tetapi kurang atau sama dengan 1) 
1. Rasio ≤ 0.5 (Rasio kurang atau sama dengan 1) 
0. (Tidak ada skor nol)
</t>
        </r>
      </text>
    </comment>
    <comment ref="C35" authorId="2">
      <text>
        <r>
          <rPr>
            <sz val="9"/>
            <color indexed="81"/>
            <rFont val="Tahoma"/>
            <family val="2"/>
          </rPr>
          <t xml:space="preserve">4. Rasio &gt; 95% (Rasio lebih dari 95%) 
3. 85% &lt; Rasio ≤ 95% (Rasio lebih dari 85% tetapi kurang atau sama dengan 95%) 
2. 75% &lt; Rasio ≤  85% (Rasio lebih dari 75% tetapi kurang atau sama dengan 85%) 
1. 65% &lt; Rasio ≤  75% (Rasio lebih  dari 65% tetapi kurang atau sama dengan 75%) 
0. Rasio ≤ 65% (Rasio kurang atau sama dengan 65%) 
</t>
        </r>
      </text>
    </comment>
    <comment ref="C36" authorId="2">
      <text>
        <r>
          <rPr>
            <sz val="9"/>
            <color indexed="81"/>
            <rFont val="Tahoma"/>
            <family val="2"/>
          </rPr>
          <t xml:space="preserve">4. RM &lt; 0.25 (RM kurang dari 0.25) 
3. 0.25 ≤ RM &lt; 0.50 (RM lebih atau sama dengan 0.25, tetapi kurang dari 0.50) 
2. 0.50 ≤ RM &lt; 0.75 (RM lebih atau sama dengan 0.50, tetapi kurang dari 0.75) 
1. RM ≥ 0.75 (RM lebih atau sama dengan 0.75) 
0. (Tidak ada skor nol)
</t>
        </r>
      </text>
    </comment>
    <comment ref="C37" authorId="1">
      <text>
        <r>
          <rPr>
            <sz val="9"/>
            <color indexed="81"/>
            <rFont val="Tahoma"/>
            <family val="2"/>
          </rPr>
          <t>4. MS ≤ 2.0 tahun (MS kurang atau sama dengan 2 tahun) 
3. 2.0 &lt; MS ≤ 2.5 tahun (MS lebih dari 2 tahun, tetapi kurang atau sama dengan  2.5 tahun)  
2. 2.5 &lt; MS ≤ 3.0 tahun (MS lebih dari 2.5 tahun, tetapi kurang atau sama dengan 3 tahun) 
1. 3.0 &lt; MS ≤ 3.5 tahun (MS lebih dari 3.0 tahun, tetapi kurang atau sama dengan 3.5 tahun) 
0. MS &gt; 3.5 tahun (MS lebih dari 3.5 tahun)</t>
        </r>
      </text>
    </comment>
    <comment ref="C38" authorId="2">
      <text>
        <r>
          <rPr>
            <sz val="9"/>
            <color indexed="81"/>
            <rFont val="Tahoma"/>
            <family val="2"/>
          </rPr>
          <t>4. RIPK &gt; 3.50 (RIPK lebih dari 3.50) 
3. 3.25 &lt; RIPK ≤ 3.50 (RIPK lebih dari 3.25, tetapi kurang atau sama dengan 3.50) 
2. 3.00 &lt; RIPK ≤ 3.25 (RIPK lebih dari 3.00, tetapi kurang atau sama dengan 3.25)
1. 2.75 ≤ RIPK ≤ 3.00 (RIPK lebih atau sama dengan 2.75, tetapi kurang atau sama dengan 3.00) 
0. RIPK &lt; 2.75 (RIPK kurang dari 2.75)</t>
        </r>
      </text>
    </comment>
    <comment ref="C39" authorId="1">
      <text>
        <r>
          <rPr>
            <sz val="9"/>
            <color indexed="81"/>
            <rFont val="Tahoma"/>
            <family val="2"/>
          </rPr>
          <t xml:space="preserve">4. MWNA &gt; 10% (MWNA lebih dari 10%) 
3. 0% &lt; MWNA ≤ 10% (MWNA lebih dari 0%, tetapi kurang atau sama dengan 10%) 
2. 0% (Tidak ada mahasiswa WNA) 
1. (Tidak ada skor satu)
(Tidak ada skor nol)
</t>
        </r>
      </text>
    </comment>
    <comment ref="C40" authorId="2">
      <text>
        <r>
          <rPr>
            <sz val="9"/>
            <color indexed="81"/>
            <rFont val="Tahoma"/>
            <family val="2"/>
          </rPr>
          <t>4. Ada bukti penghargaan tingkat internasional. 
3. Ada bukti penghargaan tingkat nasional. 
2. Ada bukti penghargaan tingkat wilayah (lingkup kegiatan melibatkan lebih dari satu PT)  
1. Ada bukti penghargaan tingkat lokal PT. 
0. Tidak ada bukti penghargaan di semua tingkatan.</t>
        </r>
      </text>
    </comment>
    <comment ref="C41" authorId="2">
      <text>
        <r>
          <rPr>
            <sz val="9"/>
            <color indexed="81"/>
            <rFont val="Tahoma"/>
            <family val="2"/>
          </rPr>
          <t>4. KTW &gt; 60% (KTW lebih dari 60%) 
3. 40% &lt; KTW ≤ 60% (KTW lebih dari 40%, tetapi kurang atau sama dengan 60%) 
2. 20% &lt; KTW ≤ 40% (KTW lebih dari 20%, tetapi kurang atau sama dengan 40%) 
1. 0% &lt; KTW ≤ 20% (KTW lebih dari 0%, tetapi kurang atau sama dengan 20%) 
0. KTW = 0% (KTW sama dengan 0%)</t>
        </r>
      </text>
    </comment>
    <comment ref="C42" authorId="2">
      <text>
        <r>
          <rPr>
            <sz val="9"/>
            <color indexed="81"/>
            <rFont val="Tahoma"/>
            <family val="2"/>
          </rPr>
          <t>4. MDO ≤  6%
3. 6% &lt; MDO ≤ 15%
2. 15% &lt; MDO ≤ 25%
1. 25% &lt; MDO ≤ 35%
0. MDO &gt;35%</t>
        </r>
      </text>
    </comment>
    <comment ref="C43" authorId="2">
      <text>
        <r>
          <rPr>
            <sz val="9"/>
            <color indexed="81"/>
            <rFont val="Tahoma"/>
            <family val="2"/>
          </rPr>
          <t>4. Ada upaya yang intensif untuk melacak  lulusan dan datanya terekam secara komprehensif. 
3. Ada upaya yang intensif untuk melacak  lulusan, tetapi hasilnya belum  terekam secara komprehensif. 
2. Upaya pelacakan dilakukan secara insidental dan hasilnya terekam. 
1. Upaya pela-cakan lulusan dilakukan secara insidental dan hasilnya tidak terekam. 
0. Tidak ada upaya pelacakan lulusan</t>
        </r>
      </text>
    </comment>
    <comment ref="C44" authorId="2">
      <text>
        <r>
          <rPr>
            <sz val="9"/>
            <color indexed="81"/>
            <rFont val="Tahoma"/>
            <family val="2"/>
          </rPr>
          <t>4. Skor akhir 30-36 
3. Skor akhir 23-29 
2. Skor akhir 16-22 
1. Skor total 9-15 
0. Skor total &lt; 9</t>
        </r>
      </text>
    </comment>
    <comment ref="C45" authorId="2">
      <text>
        <r>
          <rPr>
            <sz val="9"/>
            <color indexed="81"/>
            <rFont val="Tahoma"/>
            <family val="2"/>
          </rPr>
          <t>4. Hasil pelacakan untuk perbaikan  empat aspek. 
3. Hasil pelacakan untuk perbaikan tiga aspek. 
2. Hasil pelacakan untuk perbaikan dua aspek.
1. Hasil pelacakan untuk perbaikan satu aspek. 
0. Tidak ada tindak lanjut.</t>
        </r>
      </text>
    </comment>
    <comment ref="C46" authorId="2">
      <text>
        <r>
          <rPr>
            <sz val="9"/>
            <color indexed="81"/>
            <rFont val="Tahoma"/>
            <family val="2"/>
          </rPr>
          <t>4. Semua bentuk partisipasi dilakukan oleh alumni.
3. 3-4 bentuk partisipasi dilakukan oleh alumni.
2. Hanya 2 bentuk partisipasi yang dilakukan oleh alumni.
1. Hanya 1 bentuk partisipasi saja yang dilakukan oleh alumni.
0. Tidak ada partisipasi alumni.</t>
        </r>
      </text>
    </comment>
    <comment ref="C53" authorId="3">
      <text>
        <r>
          <rPr>
            <sz val="9"/>
            <color indexed="81"/>
            <rFont val="Tahoma"/>
            <family val="2"/>
          </rPr>
          <t>4. Ada pedoman tertulis yang lengkap; dan ada bukti dilaksanakan secara konsisten
3. Ada pedoman tertulis yang lengkap; dan tidak ada bukti dilaksanakan secara konsisten
2. Ada pedoman tertulis yang lengkap; tetapi tidak dilaksanakan
1. Ada pedoman tertulis, tidak lengkap dan tidak dilaksanakan
0. Tidak ada pedoman tertulis.</t>
        </r>
      </text>
    </comment>
    <comment ref="C54" authorId="3">
      <text>
        <r>
          <rPr>
            <sz val="9"/>
            <color indexed="81"/>
            <rFont val="Tahoma"/>
            <family val="2"/>
          </rPr>
          <t xml:space="preserve">4. Ada pedoman tertulis yang lengkap; dan ada bukti dilaksanakan secara konsisten
3. Ada pedoman tertulis yang lengkap; dan ada bukti tidak dilaksanakan secara konsisten
2. Ada pedoman tertulis yang lengkap; tetapi tidak dilaksanakan
1. Ada pedoman tertulis, tidak lengkap dan tidak dilaksanakan
0. Tidak ada pedoman tertulis.
</t>
        </r>
      </text>
    </comment>
    <comment ref="C55" authorId="2">
      <text>
        <r>
          <rPr>
            <sz val="9"/>
            <color indexed="81"/>
            <rFont val="Tahoma"/>
            <family val="2"/>
          </rPr>
          <t>4. Ada bukti tentang kinerja dosen di bidang  (1) pendidikan (2) penelitian (3) pelayanan/ pengabdian kepada masyarakat, yang terdokumentasi dengan baik.
3. Ada bukti tentang kinerja dosen di bidang (1) pendidikan (2) penelitian (3) pelayanan/ pengabdian kepada masyarakat, tetapi tidak terdokumentasi dengan baik.  
2. Ada bukti tentang kinerja dosen di bidang pendidikan yang terdokumentasikan dengan baik tetapi tidak ada di bidang penelitian  atau pelayanan/ pengabdian kepada masyarakat.
1. Ada bukti tentang kinerja dosen di bidang  pendidikan tetapi tidak terdokumentasikan dengan baik serta tidak ada di bidang penelitian  atau pelayanan/ pengabdian kepada masyarakat.
0. Tidak ada bukti tentang kinerja dosen yang terdokumentasikan.</t>
        </r>
      </text>
    </comment>
    <comment ref="C56" authorId="2">
      <text>
        <r>
          <rPr>
            <sz val="9"/>
            <color indexed="81"/>
            <rFont val="Tahoma"/>
            <family val="2"/>
          </rPr>
          <t xml:space="preserve">4. KD1 &gt; 90%
3. 75% &lt; KD1 ≤ 90%
2. 60% &lt; KD1 ≤ 75%
1. 45% &lt; KD1 ≤ 60%
0. KD1  ≤  45% </t>
        </r>
      </text>
    </comment>
    <comment ref="C57" authorId="2">
      <text>
        <r>
          <rPr>
            <sz val="9"/>
            <color indexed="81"/>
            <rFont val="Tahoma"/>
            <family val="2"/>
          </rPr>
          <t xml:space="preserve">4. KD1 &gt; 40% (KD1 lebih dari 40%)
3. 25% &lt; KD1 ≤ 40% (KD1 lebih dari 25%, tetapi kurang atau sama dengan 40%)
2. 10% &lt; KD1 ≤ 25% (KD1 lebih dari 10%, tetapi kurang atau sama dengan 25%)
1. KD1 ≤ 10% (KD1  kurang atau sama dengan 10%)
(Tidak ada skor nol)
</t>
        </r>
      </text>
    </comment>
    <comment ref="C58" authorId="2">
      <text>
        <r>
          <rPr>
            <sz val="9"/>
            <color indexed="81"/>
            <rFont val="Tahoma"/>
            <family val="2"/>
          </rPr>
          <t>4. KD3 &gt; 60% (KD3 lebih dari 60%)
3. 45% &lt; KD3 ≤ 60% (KD3 lebih dari 45%, tetapi kurang atau sama dengan 60%)
2. 30% &lt; KD3 ≤ 45% (KD3 lebih dari 30%, tetapi kurang atau sama dengan 45%)
1. 15% &lt; KD3 ≤ 30% (KD3 lebih dari 15%, tetapi kurang atau sama dengan 30%) KD3 ≤ 15%
0. (KD3  kurang atau sama dengan 15%)</t>
        </r>
      </text>
    </comment>
    <comment ref="C59" authorId="2">
      <text>
        <r>
          <rPr>
            <sz val="9"/>
            <color indexed="81"/>
            <rFont val="Tahoma"/>
            <family val="2"/>
          </rPr>
          <t>4. 11 &lt; SKS ≤ 13 
3.  9 &lt; SKS ≤ 11 atau 13 &lt; SKS ≤ 15 
2.  7 &lt; SKS ≤ 9 atau 15 &lt; SKS ≤ 17 
1.  5 &lt; SKS ≤ 7 atau 17 &lt; SKS ≤ 19 
0.  SKS ≤ 5 atau SKS &gt; 19</t>
        </r>
      </text>
    </comment>
    <comment ref="C60" authorId="2">
      <text>
        <r>
          <rPr>
            <sz val="9"/>
            <color indexed="81"/>
            <rFont val="Tahoma"/>
            <family val="2"/>
          </rPr>
          <t>4.  PDTT &lt; 10% (PDTT kurang atau sama dengan 10%)
3. 10% ≤ PDTT &lt; 20% (PDTT  lebih atau sama dengan 10%, tetapi kurang dari 20%) 
2.  20% ≤ PDTT &lt; 30% (PDTT  lebih atau sama dengan 20%, tetapi kurang dari 30%)
1. 30% ≤ PDTT &lt; 40% (PDTT  lebih atau sama dengan 30%, tetapi kurang dari 40%)
0. PDTT ≥ 40% (PDTT lebih atau sama dengan 40)</t>
        </r>
      </text>
    </comment>
    <comment ref="C61" authorId="2">
      <text>
        <r>
          <rPr>
            <sz val="9"/>
            <color indexed="81"/>
            <rFont val="Tahoma"/>
            <family val="2"/>
          </rPr>
          <t>4. JDTB ≥ 4 
3. JDTB = 3 
2. JDTB = 2 
1. JDTB = 1 
0. JDTB = 0</t>
        </r>
      </text>
    </comment>
    <comment ref="C62" authorId="2">
      <text>
        <r>
          <rPr>
            <sz val="9"/>
            <color indexed="81"/>
            <rFont val="Tahoma"/>
            <family val="2"/>
          </rPr>
          <t>4. Jumlah tenaga ahli/pakar &gt; 6 orang. 
3. Jumlah tenaga ahli/pakar: 5 - 6 orang.
2. Jumlah tenaga ahli/pakar: 3 – 4 orang.
1. Jumlah tenaga ahli/pakar: 1 - 2 orang. 
0. Tidak ada tenaga ahli/ pakar.</t>
        </r>
      </text>
    </comment>
    <comment ref="C63" authorId="2">
      <text>
        <r>
          <rPr>
            <sz val="9"/>
            <color indexed="81"/>
            <rFont val="Tahoma"/>
            <family val="2"/>
          </rPr>
          <t>4. SP &gt; 3 (SP lebih dari 3) 
3. 2 &lt; SP ≤ 3 (SP lebih dari 2, tetapi kurang atau sama dengan 3) 
2. 1 &lt; SP ≤ 2 (SP lebih dari 1, tetapi kurang atau sama dengan 2)
1. 0 &lt; SP ≤ 1 (SP lebih dari 0, tetapi kurang atau sama dengan 1) 
0. SP = 0</t>
        </r>
      </text>
    </comment>
    <comment ref="C64" authorId="2">
      <text>
        <r>
          <rPr>
            <sz val="9"/>
            <color indexed="81"/>
            <rFont val="Tahoma"/>
            <family val="2"/>
          </rPr>
          <t>4. Lebih dari 30%  dosen tetap yang pernah menjadi pakar/konsultan/staf ahli pada lembaga/ perusahaan nasional atau internasional.  
3. Lebih dari 20% s.d. 30%  dosen tetap yang pernah menjadi pakar/konsultan/staf ahli pada lembaga/perusahaan nasional atau internasional. 
2. Lebih dari 10%  s.d. 20% dosen tetap yang pernah menjadi pakar/konsultan/staf ahli pada lembaga/perusahaan nasional atau internasional. 
1. Ada tetapi kurang atau sama dengan  10 % dosen tetap yang pernah menjadi pakar/konsultan/staf ahli pada lembaga/perusahaan nasional atau internasional.  
0. Tidak ada   dosen tetap yang pernah menjadi pakar/konsultan/staf ahli pada lembaga lain.</t>
        </r>
      </text>
    </comment>
    <comment ref="C65" authorId="2">
      <text>
        <r>
          <rPr>
            <sz val="9"/>
            <color indexed="81"/>
            <rFont val="Tahoma"/>
            <family val="2"/>
          </rPr>
          <t xml:space="preserve">4. Lebih dari 60%  dosen tetap menjadi anggota masyarakat profesi dan/atau ilmiah  tingkat internasional.  
3. Ada dosen tetap yang menjadi anggota masyarakat profesi dan/atau ilmiah tingkat internasional tapi jumlahnya kurang dari 60%, dan proporsi keanggotaan tingkat nasional atau internasional lebih dari 60%.
2. Antara 30% s.d. 60% dosen tetap yang menjadi anggota masyarakat profesi dan/atau ilmiah  tingkat internasional atau nasional.  
1. Ada tapi kurang dari 30%  dosen tetap yang menjadi anggota masyarakat profesi dan/atau ilmiah  tingkat internasional atau nasional. 
0. Tidak ada dosen tetap yang menjadi anggota masyarakat profesi dan/atau ilmiah.  </t>
        </r>
      </text>
    </comment>
    <comment ref="C66" authorId="1">
      <text>
        <r>
          <rPr>
            <sz val="9"/>
            <color indexed="81"/>
            <rFont val="Tahoma"/>
            <family val="2"/>
          </rPr>
          <t>4. Ada dosen tetap yang pernah menjadi guru besar tamu pada PT lain tingkat internasional.
3. Ada dosen tetap yang pernah menjadi guru besar tamu pada PT lain tingkat nasional. 
2. Tidak ada dosen tetap yang pernah menjadi guru besar tamu di tingkat nasional maupun internasional. 
(Tidak ada skor satu) 
(Tidak ada skor nol)</t>
        </r>
      </text>
    </comment>
    <comment ref="C67" authorId="1">
      <text>
        <r>
          <rPr>
            <sz val="9"/>
            <color indexed="81"/>
            <rFont val="Tahoma"/>
            <family val="2"/>
          </rPr>
          <t xml:space="preserve">4.  Mendapatkan penghargaan hibah, pendanaan program dan kegiatan akademik dari institusi internasional (disertai bukti).
3.  Mendapatkan penghargaan hibah, pendanaan program dan kegiatan akademik dari institusi nasional (disertai bukti).
2. Mendapatkan penghargaan hibah, pendanaan program dan kegiatan akademik dari institusi wilayah (disertai bukti).
1.  Mendapatkan penghargaan, hibah, pendanaan program dan kegiatan akademik yang berupa hibah dana  dari PT sendiri (disertai bukti).
0. Tidak pernah mendapat penghargaan.
</t>
        </r>
      </text>
    </comment>
    <comment ref="C68" authorId="2">
      <text>
        <r>
          <rPr>
            <sz val="9"/>
            <color indexed="81"/>
            <rFont val="Tahoma"/>
            <family val="2"/>
          </rPr>
          <t>4. Jika nilai  A ≥ 4 (Jika nilai A lebih atau sama dengan 4) 
3. Jika 3 ≤ A &lt; 4 (Jika nilai A lebih atau sama dengan 3, tetapi kurang dari 4) 
2. Jika 2 ≤ A &lt; 3 (Jika nilai A lebih atau sama dengan 2, tetapi kurang dari 3) 
1. Jika 1 ≤ A &lt; 2  (Jika nilai A lebih atau sama dengan 1, tetapi kurang dari 2) 
0. Jika A &lt; 1 (Jika nilai A kurang dari 1)</t>
        </r>
      </text>
    </comment>
    <comment ref="C69" authorId="2">
      <text>
        <r>
          <rPr>
            <sz val="9"/>
            <color indexed="81"/>
            <rFont val="Tahoma"/>
            <family val="2"/>
          </rPr>
          <t>4. Jumlah cukup dan sangat baik kegiatannya. 
3. Jumlah cukup dan memadai kegiatannya. 
2. Cukup dalam jumlah dan kualifikasi tetapi mutu kerjanya sedang-sedang saja. 
1. Kurang dalam jumlah atau terlalu banyak sehingga kurang kegiatannya. 
0. (Tidak ada skor nol)</t>
        </r>
      </text>
    </comment>
    <comment ref="C70" authorId="2">
      <text>
        <r>
          <rPr>
            <sz val="9"/>
            <color indexed="81"/>
            <rFont val="Tahoma"/>
            <family val="2"/>
          </rPr>
          <t xml:space="preserve">4. Jika nilai  D ≥ 4 (Jika nilai D lebih atau sama dengan 4) 
3. Jika 3 ≤ D &lt; 4 (Jika nilai D lebih atau sama dengan 3, tetapi kurang dari 4) 
2. Jika 2 ≤ D &lt; 3 (Jika nilai D lebih atau sama dengan 2, tetapi kurang dari 3) 
1. Jika 1 ≤ D &lt; 2  (Jika nilai D lebih atau sama dengan 1, tetapi kurang dari 2) 
0. Jika D &lt;1 (Jika nilai D kurang dari 1)
</t>
        </r>
      </text>
    </comment>
    <comment ref="C71" authorId="2">
      <text>
        <r>
          <rPr>
            <sz val="9"/>
            <color indexed="81"/>
            <rFont val="Tahoma"/>
            <family val="2"/>
          </rPr>
          <t>4. Upaya pengembangan telah dilakukan dengan sangat baik sehingga dapat meningkatkan kualifikasi dan kompetensi tenaga kependidikan. 
3. Upaya pengembangan telah dilakukan dengan  baik sehingga dapat meningkatkan kualifikasi dan kompetensi tenaga kependidikan. 
2. Upaya pengembangan telah dilakukan dengan  cukup sehingga dapat meningkatkan kualifikasi dan kompetensi tenaga kependidikan.
1. Tidak ada upaya pengembangan, padahal kualifikasi dan kompetensi  tenaga kependidikan relatif masih kurang.
0. -</t>
        </r>
      </text>
    </comment>
    <comment ref="C78" authorId="2">
      <text>
        <r>
          <rPr>
            <sz val="9"/>
            <color indexed="81"/>
            <rFont val="Tahoma"/>
            <family val="2"/>
          </rPr>
          <t>4. Kurikulum memuat kompetensi lulusan secara sangat jelas.
3. Kurikulum memuat kompetensi lulusan secara jelas. 
2. Kurikulum memuat kompetensi lulusan secara cukup jelas. 
1. Kurikulum memuat kompetensi lulusan, namun rumusannya kurang jelas.
0. Kurikulum tidak memuat kompetensi lulusan.</t>
        </r>
      </text>
    </comment>
    <comment ref="C79" authorId="2">
      <text>
        <r>
          <rPr>
            <sz val="9"/>
            <color indexed="81"/>
            <rFont val="Tahoma"/>
            <family val="2"/>
          </rPr>
          <t>4. Sesuai dengan visi-misi, sudah berorientasi  ke masa depan. 
3. Sesuai dengan visi-misi, berorientasi ke masa kini.
2. Sesuai dengan visi-misi, tetapi masih berorientasi ke masa lalu.
1. Tidak sesuai dengan visi-misi.
0. Tidak memuat memuat standar kompetensi.</t>
        </r>
      </text>
    </comment>
    <comment ref="C80" authorId="2">
      <text>
        <r>
          <rPr>
            <sz val="9"/>
            <color indexed="81"/>
            <rFont val="Tahoma"/>
            <family val="2"/>
          </rPr>
          <t>4. Struktur kurikulum menunjang sepenuhnya pencapaian standar kompetensi.
3. Struktur kurikulum  menunjang pencapaian sebagian besar standar kompetensi. 
2. Struktur kurikulum  cukup menunjang pencapaian standar kompetensi.
1. Struktur kurikulum kurang menunjang pencapaian standar kompetensi. 
0. Struktur kurikulum tidak menunjang pencapaian standar kompetensi.</t>
        </r>
      </text>
    </comment>
    <comment ref="C81" authorId="2">
      <text>
        <r>
          <rPr>
            <sz val="9"/>
            <color indexed="81"/>
            <rFont val="Tahoma"/>
            <family val="2"/>
          </rPr>
          <t>4. Lebih dari 95% mata kuliah dilengkapi dengan deskripsi mata kuliah, silabus dan SAP.
3. Lebih dari 85% s.d. 95%  mata kuliah dilengkapi dengan deskripsi mata kuliah, silabus dan SAP.
2. Lebih dari 75% s.d. 85%  mata kuliah dilengkapi dengan deskripsi mata kuliah, silabus dan SAP.
1. Lebih dari 65% s.d. 75%  mata kuliah dilengkapi dengan deskripsi mata kuliah, silabus dan SAP.
0.  Mata kuliah yang dilengkapi deskripsi mata kuliah, silabus dan SAP kurang atau sama dengan 65%.</t>
        </r>
      </text>
    </comment>
    <comment ref="C82" authorId="2">
      <text>
        <r>
          <rPr>
            <sz val="9"/>
            <color indexed="81"/>
            <rFont val="Tahoma"/>
            <family val="2"/>
          </rPr>
          <t>4. Bobot mata kuliah pilihan ≥ 6 SKS dan yang disediakan/ dilaksanakan &gt; 3.0 x SKS mk pilihan yang harus diambil 
3. Bobot mata kuliah pilihan ≥ 6 SKS dan  yang disediakan/ dilaksanakan sama dengan (2.0 – 3.0) x SKS mk pilihan yang harus diambil 
2. Bobot mata kuliah pilihan ≥ 6 SKS dan  yang disediakan/ dilaksanakan &lt; 2.0 x SKS mk pilihan yang harus diambil atau bobot mata kuliah pilihan &lt; 6 SKS.  
1. (Tidak ada skor satu)
0. (Tidak ada skor nol)</t>
        </r>
      </text>
    </comment>
    <comment ref="C83" authorId="2">
      <text>
        <r>
          <rPr>
            <sz val="9"/>
            <color indexed="81"/>
            <rFont val="Tahoma"/>
            <family val="2"/>
          </rPr>
          <t>4. Pengembangan dilakukan secara mandiri dengan melibatkan pemangku kepentingan internal dan eksternal dan memperhatikan visi, misi, dan umpan balik program studi.
3. Pengembangan dilakukan bekerjasama dengan perguruan tinggi lain tetapi tidak melibatkan pemangku kepentingan eksternal lainnya walaupun menyesuaikan dengan visi, misi, dan umpan balik.
2. Pengembangan mengikuti perubahan di perguruan tinggi lain yang disesuaikan dengan visi, misi, dan umpan balik.
1. Pengembangan mengikuti perubahan di perguruan tinggi lain tanpa penyesuaian.
0. Dalam 5 tahun terakhir, tidak pernah melakukan peninjauan ulang.</t>
        </r>
      </text>
    </comment>
    <comment ref="C84" authorId="2">
      <text>
        <r>
          <rPr>
            <sz val="9"/>
            <color indexed="81"/>
            <rFont val="Tahoma"/>
            <family val="2"/>
          </rPr>
          <t>4. Pembaharuan kurikulum dilakukan sesuai dengan perkembangan ilmu di bidangnya dan kebutuhan pemangku kepentingan.
3. Pembaharuan kurikulum dilakukan sesuai dengan perkembangan ilmu di bidangnya, tetapi kurang memperhatikan kebutuhan pemangku kepentingan.
2. Pembaharuan hanya menata ulang kurikulum yang sudah ada, tanpa disesuaikan dengan perkembangan.
1. -
0. Tidak ada pembaharuan kurikulum selama 5 tahun terakhir.</t>
        </r>
      </text>
    </comment>
    <comment ref="C85" authorId="2">
      <text>
        <r>
          <rPr>
            <sz val="9"/>
            <color indexed="81"/>
            <rFont val="Tahoma"/>
            <family val="2"/>
          </rPr>
          <t>4. Persyaratan mukim minimum dua  semester beban penuh. 
3. (Tidak ada skor tiga)
2. Persyaratan mukim minimum satu semester beban penuh. 
1. Tidak ada persyaratan mukim bagi mahasiswa 
0. (Tidak ada skor nol)</t>
        </r>
      </text>
    </comment>
    <comment ref="C86" authorId="2">
      <text>
        <r>
          <rPr>
            <sz val="9"/>
            <color indexed="81"/>
            <rFont val="Tahoma"/>
            <family val="2"/>
          </rPr>
          <t>4. Menguasai bahasa Inggris secara aktif (active English proficiency) setara dengan TOEFL lebih dari 500. 
3. Menguasai bahasa Inggris secara aktif (active English proficiency) setara dengan TOEFL 475 s.d 500. 
2. Menguasai bahasa Inggris secara aktif (active English proficiency) setara dengan TOEFL 450 s.d. 474. 
1. Menguasai bahasa Inggris secara aktif (active English proficiency) setara dengan TOEFL kurang dari 450. 
0. Tidak ada kewajiban menguasai bahasa asing.</t>
        </r>
      </text>
    </comment>
    <comment ref="C87" authorId="2">
      <text>
        <r>
          <rPr>
            <sz val="9"/>
            <color indexed="81"/>
            <rFont val="Tahoma"/>
            <family val="2"/>
          </rPr>
          <t>4. Mutu soal ujian untuk lima mata kuliah yang diberikan semuanya bermutu baik, dan sesuai dengan GBPP/SAP.
3. Empat dari lima contoh soal ujian yang mutunya baik, dan sesuai dengan GBPP/SAP.
2. Dua s.d. tiga contoh soal ujian yang mutunya baik, dan sesuai dengan GBPP/SAP.
1. Hanya satu contoh soal ujian yang mutunya baik, dan sesuai dengan GBPP/SAP.
0. Semua soal ujian tidak bermutu atau tidak sesuai dengan GBPP/SAP.</t>
        </r>
      </text>
    </comment>
    <comment ref="C88" authorId="1">
      <text>
        <r>
          <rPr>
            <sz val="9"/>
            <color indexed="81"/>
            <rFont val="Tahoma"/>
            <family val="2"/>
          </rPr>
          <t>4. Rencana penelitian dinilai oleh komisi pembimbing dan dievaluasi oleh suatu forum ilmiah terbuka.  
3. Rencana penelitian dinilai  oleh komisi pembimbing. 
2. Rencana penelitian dinilai  hanya oleh dosen pembimbing utama.
1. (Tidak ada skor satu) 
0. Rencana penelitian tidak dinilai oleh komisi pembimbing.</t>
        </r>
      </text>
    </comment>
    <comment ref="C89" authorId="1">
      <text>
        <r>
          <rPr>
            <sz val="9"/>
            <color indexed="81"/>
            <rFont val="Tahoma"/>
            <family val="2"/>
          </rPr>
          <t>4. Hasil penelitian disajikan dalam seminar nasional atau internasional. 
3. Hasil penelitian disajikan dalam seminar terbuka di perguruan tinggi sendiri yang juga dihadiri oleh mahasiswa dari program studi lain. 
2. Hasil penelitian disajikan dalam seminar yang hanya dihadiri oleh mahasiswa dari program studi tersebut. 
1. Hasil penelitian disajikan dalam sidang yang hanya dihadiri oleh komisi pembimbing. 
0. Tidak ada kewajiban menyajikan hasil penelitian dalam seminar/forum lainnya.</t>
        </r>
      </text>
    </comment>
    <comment ref="C90" authorId="1">
      <text>
        <r>
          <rPr>
            <sz val="9"/>
            <color indexed="81"/>
            <rFont val="Tahoma"/>
            <family val="2"/>
          </rPr>
          <t xml:space="preserve">4. (1) Ada tim penjaminan mutu tesis pada tingkat unit pengelola dan tingkat program studi. dan (2) Dilaksanakan dengan sangat baik. 
3. (1) Ada tim penjaminan mutu tesis pada tingkat program studi. dan (2) Dilaksanakan dengan baik.
2. (1) Penjaminan mutu tesis hanya oleh komisi pembimbing dan penguji luar. dan (2) Pelaksanaan cukup.
1. (1) Penjaminan mutu tesis hanya oleh komisi pembimbing. dan (2) Pelaksanaan kurang baik.
0. (Tidak ada skor nol)
</t>
        </r>
      </text>
    </comment>
    <comment ref="C91" authorId="1">
      <text>
        <r>
          <rPr>
            <sz val="9"/>
            <color indexed="81"/>
            <rFont val="Tahoma"/>
            <family val="2"/>
          </rPr>
          <t xml:space="preserve">4. Tim penguji terdiri dari komisi pembimbing dan penguji dari luar komisi pembimbing yang bidangnya sesuai dengan topik tesis. 
3. (Tidak ada skor tiga) 
2. Tim penguji hanya terdiri dari komisi pembimbing. 
1. (Tidak ada skor satu) 
0. (Tidak ada skor nol)
</t>
        </r>
      </text>
    </comment>
    <comment ref="C92" authorId="2">
      <text>
        <r>
          <rPr>
            <sz val="9"/>
            <color indexed="81"/>
            <rFont val="Tahoma"/>
            <family val="2"/>
          </rPr>
          <t xml:space="preserve">4. skor akhir &gt; 3.5 (skor akhir lebih besar dari 3.5) 
3. 2.5 &lt; skor akhir ≤ 3.5 (skor akhir lebih dari 2.5, tetapi kurang atau sama dengan 3.5) 
2. 1.5 &lt; skor akhir ≤ 2.5 (skor akhir lebih dari 1.5, tetapi kurang atau sama dengan 2.5) 
1. skor akhir ≤ 1.5 (skor akhir kurang atau sama dengan 1.5)
0. -
</t>
        </r>
      </text>
    </comment>
    <comment ref="C93" authorId="2">
      <text>
        <r>
          <rPr>
            <sz val="9"/>
            <color indexed="81"/>
            <rFont val="Tahoma"/>
            <family val="2"/>
          </rPr>
          <t>4. Mutu soal ujian untuk lima mata kuliah yang diberikan semuanya bermutu baik, dan sesuai dengan GBPP/SAP.
3. Empat dari lima contoh soal ujian yang mutunya baik, dan sesuai dengan GBPP/SAP. 
2. Dua s.d. tiga contoh soal ujian yang mutunya baik, dan sesuai dengan GBPP/SAP. 
1. Hanya satu contoh soal ujian yang mutunya baik, dan sesuai dengan GBPP/SAP. 
0. Semua soal ujian tidak bermutu atau tidak sesuai dengan GBPP/SAP.</t>
        </r>
      </text>
    </comment>
    <comment ref="C94" authorId="2">
      <text>
        <r>
          <rPr>
            <sz val="9"/>
            <color indexed="81"/>
            <rFont val="Tahoma"/>
            <family val="2"/>
          </rPr>
          <t xml:space="preserve">4. Ada panduan tertulis yang disosialisasikan dan dilaksanakan dengan konsisten. 
3. Ada panduan tertulis dan disosialisasikan dengan baik, tetapi tidak dilaksanakan secara konsisten. 
2. Ada panduan tertulis tetapi tidak disosialisasikan dengan baik, serta tidak dilaksanakan secara konsisten. 
1. Tidak ada panduan tertulis.
0. (Tidak ada skor nol)
</t>
        </r>
      </text>
    </comment>
    <comment ref="C95" authorId="2">
      <text>
        <r>
          <rPr>
            <sz val="9"/>
            <color indexed="81"/>
            <rFont val="Tahoma"/>
            <family val="2"/>
          </rPr>
          <t xml:space="preserve">4. Jumlah maksimum mahasiswa per  pembimbing utama: 3 mahasiswa per tahun. 
3. Jumlah maksimum mahasiswa per  pembimbing utama: 5 mahasiswa per tahun.
2. Jumlah maksimum mahasiswa per  pembimbing utama: 7 mahasiswa per tahun.
1. Jumlah maksimum mahasiswa per  pembimbing utama: 9 mahasiswa per tahun. 
0. Jumlah maksimum mahasiswa per  pembimbing utama: ≥ 9 mahasiswa per tahun.
</t>
        </r>
      </text>
    </comment>
    <comment ref="C96" authorId="2">
      <text>
        <r>
          <rPr>
            <sz val="9"/>
            <color indexed="81"/>
            <rFont val="Tahoma"/>
            <family val="2"/>
          </rPr>
          <t xml:space="preserve">4. Jumlah maksimum mahasiswa baik sebagai ketua maupun sebagai anggota pembimbing: 6 mahasiswa per dosen pembimbing per tahun. 
3. Jumlah maksimum mahasiswa baik sebagai ketua maupun sebagai anggota pembimbing: 9 mahasiswa per dosen pembimbing per tahun. 
2. Jumlah maksimum mahasiswa baik ketua maupun sebagai anggota pembimbing: 12 mahasiswa per dosen pembimbing per tahun. 
1. Jumlah maksimum mahasiswa baik sebagai ketua maupun sebagai anggota pembimbing: 15 mahasiswa per dosen pembimbing per tahun. 
0. Jumlah maksimum mahasiswa baik sebagai ketua maupun sebagai anggota pembimbing lebih dari 15 mahasiswa per dosen pembimbing per tahun. 
</t>
        </r>
      </text>
    </comment>
    <comment ref="C97" authorId="2">
      <text>
        <r>
          <rPr>
            <sz val="9"/>
            <color indexed="81"/>
            <rFont val="Tahoma"/>
            <family val="2"/>
          </rPr>
          <t xml:space="preserve">4. Semua ketua pembimbing adalah doktor, dan persentase yang berpangkat guru besar ≥ 20%.
3. Semua ketua pembimbing adalah doktor, dan persentase yang berpangkat lektor kepala ≥ 20%.
2. Semua ketua pembimbing adalah doktor. 
1. Tidak semua ketua pembimbing adalah doktor. 
0. Tidak ada ketua pembimbing yang bergelar doktor.
</t>
        </r>
      </text>
    </comment>
    <comment ref="C98" authorId="2">
      <text>
        <r>
          <rPr>
            <sz val="9"/>
            <color indexed="81"/>
            <rFont val="Tahoma"/>
            <family val="2"/>
          </rPr>
          <t>4. Rata-rata: ≤ 12 bulan 
3. Rata-rata: 13  - 16 bulan 
2. Rata-rata: 17 - 20 bulan 
1. Rata-rata: 21 - 24 bulan 
0. Rata-rata: &gt;24 bulan 4.</t>
        </r>
      </text>
    </comment>
    <comment ref="C99" authorId="2">
      <text>
        <r>
          <rPr>
            <sz val="9"/>
            <color indexed="81"/>
            <rFont val="Tahoma"/>
            <family val="2"/>
          </rPr>
          <t>kosong</t>
        </r>
      </text>
    </comment>
    <comment ref="C100" authorId="1">
      <text>
        <r>
          <rPr>
            <sz val="9"/>
            <color indexed="81"/>
            <rFont val="Tahoma"/>
            <family val="2"/>
          </rPr>
          <t xml:space="preserve">4. (1) SOP monev bermutu sangat baik. (2) Komisi/lembaga monev terdiri dari personil dengan integritas dan dedikasi yang tinggi dengan tugas dan wewenang yang jelas, dan (3) Mekanisme monev mampu mendeteksi semua kemungkinan penyimpangan. 
3. (1) SOP monev baik. (2) Komisi/lembaga  monev terdiri dari personil dengan wewenang yang jelas, dan (3) Mekanisme monev mampu mendeteksi sebagian besar kemungkinan penyimpangan. 
2. (1) SOP monev cukup baik. (2) Komisi/ lembaga  monev terdiri dari pejabat struktural, dan (3) Mekanisme monev hanya mampu mendeteksi sebagian kecil kemungkinan penyim-pangan. 
1. (1) SOP monev kurang baik. (2) Komisi/ lembaga monev tidak mempunyai wewenang yang jelas, dan (3) Mekanisme monev tidak jelas. 
0. Tidak ada monev.
</t>
        </r>
      </text>
    </comment>
    <comment ref="C101" authorId="1">
      <text>
        <r>
          <rPr>
            <sz val="9"/>
            <color indexed="81"/>
            <rFont val="Tahoma"/>
            <family val="2"/>
          </rPr>
          <t xml:space="preserve">4. (1) SOP monev bermutu sangat baik. (2) Komisi/lembaga monev terdiri dari personil dengan integritas dan dedikasi yang tinggi dengan tugas dan wewenang yang jelas, dan (3) Mekanisme monev mampu mendeteksi semua kemungkinan penyimpangan. 
3. (1) SOP monev baik. (2) Komisi/lembaga  monev terdiri dari personil dengan wewenang yang jelas, dan (3) Mekanisme monev mampu mendeteksi sebagian besar kemungkinan penyimpangan. 
2. (1) SOP monev cukup baik. (2) Komisi/ lembaga  monev terdiri dari pejabat struktural, dan (3) Mekanisme monev hanya mampu mendeteksi sebagian kecil kemungkinan penyim-pangan. 
1. (1) SOP monev kurang baik. (2) Komisi/ lembaga monev tidak mempunyai wewenang yang jelas, dan (3) Mekanisme monev tidak jelas. 
0. Tidak ada monev.
</t>
        </r>
      </text>
    </comment>
    <comment ref="C102" authorId="1">
      <text>
        <r>
          <rPr>
            <sz val="9"/>
            <color indexed="81"/>
            <rFont val="Tahoma"/>
            <family val="2"/>
          </rPr>
          <t xml:space="preserve">4. (1) SOP monev bermutu sangat baik. (2) Komisi/lembaga monev terdiri dari personil dengan integritas dan dedikasi yang tinggi dengan tugas dan wewenang yang jelas, dan (3) Mekanisme monev mampu mendeteksi semua kemungkinan penyimpangan. 
3. (1) SOP monev baik. (2) Komisi/lembaga  monev terdiri dari personil dengan wewenang yang jelas, dan (3) Mekanisme monev mampu mendeteksi sebagian besar kemungkinan penyimpangan. 
2. (1) SOP monev cukup baik. (2) Komisi/ lembaga  monev terdiri dari pejabat struktural, dan (3) Mekanisme monev hanya mampu mendeteksi sebagian kecil kemungkinan penyim-pangan. 
1. (1) SOP monev kurang baik. (2) Komisi/ lembaga monev tidak mempunyai wewenang yang jelas, dan (3) Mekanisme monev tidak jelas. 
0. Tidak ada monev.
</t>
        </r>
      </text>
    </comment>
    <comment ref="C103" authorId="1">
      <text>
        <r>
          <rPr>
            <sz val="9"/>
            <color indexed="81"/>
            <rFont val="Tahoma"/>
            <family val="2"/>
          </rPr>
          <t xml:space="preserve">4. (1) SOP monev bermutu sangat baik. (2) Komisi/lembaga monev terdiri dari personil dengan integritas dan dedikasi yang tinggi dengan tugas dan wewenang yang jelas, dan (3) Mekanisme monev mampu mendeteksi semua kemungkinan penyimpangan. 
3. (1) SOP monev baik. (2) Komisi/lembaga  monev terdiri dari personil dengan wewenang yang jelas, dan (3) Mekanisme monev mampu mendeteksi sebagian besar kemungkinan penyimpangan. 
2. (1) SOP monev cukup baik. (2) Komisi/ lembaga  monev terdiri dari pejabat struktural, dan (3) Mekanisme monev hanya mampu mendeteksi sebagian kecil kemungkinan penyim-pangan. 
1. (1) SOP monev kurang baik. (2) Komisi/ lembaga monev tidak mempunyai wewenang yang jelas, dan (3) Mekanisme monev tidak jelas. 
0. Tidak ada monev.
</t>
        </r>
      </text>
    </comment>
    <comment ref="C104" authorId="2">
      <text>
        <r>
          <rPr>
            <sz val="9"/>
            <color indexed="81"/>
            <rFont val="Tahoma"/>
            <family val="2"/>
          </rPr>
          <t xml:space="preserve">4. Kebijakan lengkap mencakup informasi tentang otonomi keilmuan, kebebasan akademik, kebebasan mimbar akademik, dan kemitraan dosen-mahasiswa, serta dilaksanakan secara konsisten.
3. Kebijakan lengkap mencakup informasi tentang otonomi keilmuan, kebebasan akademik, kebebasan mimbar akademik, dan kemitraan dosen-mahasiswa, namun tidak dilaksanakan secara konsisten.
2. Kebijakan tertulis kurang lengkap. 
1. Tidak ada kebijakan tertulis tentang otonomi keilmuan, kebebasan akademik, kebebasan mimbar akademik, dan kemitraan dosen-mahasiswa. 
0. (Tidak ada skor nol)
</t>
        </r>
      </text>
    </comment>
    <comment ref="C105" authorId="2">
      <text>
        <r>
          <rPr>
            <sz val="9"/>
            <color indexed="81"/>
            <rFont val="Tahoma"/>
            <family val="2"/>
          </rPr>
          <t>4. Tersedia, milik sendiri,  sangat lengkap dan dana yang sangat memadai. 
3. Tersedia, milik sendiri,   lengkap, dan dana yang memadai. 
2. Tersedia, cukup lengkap, milik sendiri atau sewa, dan dana yang cukup memadai. 
1. Prasarana utama masih kurang, demikian pula dengan dukungan dana.
0. (Tidak ada skor nol)</t>
        </r>
      </text>
    </comment>
    <comment ref="C106" authorId="2">
      <text>
        <r>
          <rPr>
            <sz val="9"/>
            <color indexed="81"/>
            <rFont val="Tahoma"/>
            <family val="2"/>
          </rPr>
          <t xml:space="preserve">4. Kegiatan ilmiah yang terjadwal dilaksanakan setiap minggu. 
3. Kegiatan ilmiah yang terjadwal dilaksanakan dua minggu sekali.
2. Kegiatan ilmiah yang terjadwal dilaksanakan sebulan sekali.
1. Kegiatan ilmiah yang terjadwal dilaksanakan lebih dari sebulan sekali.
0. Tidak ada kegiatan ilmiah yang terjadwal.
</t>
        </r>
      </text>
    </comment>
    <comment ref="C107" authorId="2">
      <text>
        <r>
          <rPr>
            <sz val="9"/>
            <color indexed="81"/>
            <rFont val="Tahoma"/>
            <family val="2"/>
          </rPr>
          <t>4. Lebih dari dua bentuk kegiatan yang terkait dan sangat menunjang pengembangan perilaku kecendekiawanan. 
3. Ada dua bentuk kegiatan yang terkait dan sangat  menunjang pengembangan perilaku kecendekiawanan. 
2. Ada satu bentuk kegiatan yang terkait dan sangat  menunjang pengembangan perilaku kecende-kiawanan 
1. Tidak ada kegiatan yang terkait dengan pengembangan perilaku kecende-kiawanan. 
0. (Tidak ada skor nol)</t>
        </r>
      </text>
    </comment>
    <comment ref="C114" authorId="2">
      <text>
        <r>
          <rPr>
            <sz val="9"/>
            <color indexed="81"/>
            <rFont val="Tahoma"/>
            <family val="2"/>
          </rPr>
          <t>4. Program studi secara otonom melaksanakan perencanaan alokasi  dan pengelolaan dana.
3. Program studi tidak diberi otonomi, tetapi dilibatkan dalam melaksanakan perencanaan alokasi  dan pengelolaan dana.
2. Program studi dilibatkan dalam perencanaan alokasi, namun pengelolaan dana dilakukan oleh Fakultas/Sekolah Tinggi.
1. Program studi hanya diminta untuk memberikan masukan. Perencanaan alokasi dan pengelolaan dana dilakukan oleh Fakultas/ Sekolah Tinggi.
0. Program studi tidak dilibatkan dalam perencanaan/ alokasi dan pengelolaan dana.</t>
        </r>
      </text>
    </comment>
    <comment ref="C115" authorId="2">
      <text>
        <r>
          <rPr>
            <sz val="9"/>
            <color indexed="81"/>
            <rFont val="Tahoma"/>
            <family val="2"/>
          </rPr>
          <t xml:space="preserve">4. PDMHS ≤ 30% (PDMHS kurang atau sama dengan 30%)
3. 30% &lt; PDMHS ≤ 55% (PDMHS lebih dari 30%, tetapi kurang atau sama dengan 55%) 
2. 55% &lt; PDMHS ≤ 80% (PDMHS lebih dari 55%, tetapi kurang atau sama dengan 80%) 
1. 80% &lt; PDMHS ≤ 95% (PDMHS lebih dari 80%, tetapi kurang atau sama dengan 95%) 
0. PDMHS &gt; 95% (PDMHS lebih dari 95%)
</t>
        </r>
      </text>
    </comment>
    <comment ref="C116" authorId="2">
      <text>
        <r>
          <rPr>
            <sz val="9"/>
            <color indexed="81"/>
            <rFont val="Tahoma"/>
            <family val="2"/>
          </rPr>
          <t xml:space="preserve">4. Jumlah dana lebih dari  Rp 24 juta per mahasiswa per tahun.  
3. Jumlah dana lebih dari Rp. 18 juta s.d. Rp 24 juta per mahasiswa per tahun. 
2. Jumlah dana lebih dari Rp. 12 juta s.d. Rp 18 juta per mahasiswa per tahun.   
1. Jumlah dana lebih dari Rp. 6 juta s.d. Rp 12 juta per mahasiswa per tahun.
0. Jumlah dana sama dengan atau kurang dari  Rp.6 juta per mahasiswa per tahun.
</t>
        </r>
      </text>
    </comment>
    <comment ref="C117" authorId="2">
      <text>
        <r>
          <rPr>
            <sz val="9"/>
            <color indexed="81"/>
            <rFont val="Tahoma"/>
            <family val="2"/>
          </rPr>
          <t xml:space="preserve">4. Rata-rata dana penelitian lebih dari Rp 18 juta  per dosen tetap per tahun.
3. Rata-rata dana penelitian  lebih dari Rp 12 juta s.d. Rp 18 juta per dosen tetap per tahun.
2. Rata-rata dana penelitian lebih dari Rp 6 juta s.d. Rp 12 juta per dosen tetap per tahun. 
1. Ada dana penelitian, namun rata-ratanya kurang atau sama dengan Rp 6 juta per dosen tetap per tahun.
0. Tidak ada dana penelitian
</t>
        </r>
      </text>
    </comment>
    <comment ref="C118" authorId="1">
      <text>
        <r>
          <rPr>
            <sz val="9"/>
            <color indexed="81"/>
            <rFont val="Tahoma"/>
            <family val="2"/>
          </rPr>
          <t xml:space="preserve">4. Rata-rata dana pelayanan/pengab-dian kepada masyarakat lebih dari Rp 2.5 juta  per dosen tetap per tahun. 3. Rata-rata dana pelayanan/pengab-dian kepada masyarakat  lebih dari Rp 1.5 juta s.d. Rp 2.5 juta per dosen tetap per tahun. 
2. Rata-rata dana pelayanan/pengab-dian kepada masyarakat lebih dari Rp 0.5 juta s.d. Rp 1.5 juta per dosen tetap per tahun.
1. Ada dana pelayanan/pengabdian kepada masyarakat, namun rata-ratanya kurang dari Rp 0.5 juta per dosen tetap per tahun. 
0. Tida ada dana untuk pelayanan/ pengabdian kepada masyarakat.
</t>
        </r>
      </text>
    </comment>
    <comment ref="C119" authorId="2">
      <text>
        <r>
          <rPr>
            <sz val="9"/>
            <color indexed="81"/>
            <rFont val="Tahoma"/>
            <family val="2"/>
          </rPr>
          <t xml:space="preserve">4. Jika SLRDT ≥ 4
3. Jika 3 ≤ SLRDT &lt; 4
2. Jika 2 ≤ SLRDT &lt; 3
1. Jika 1 ≤ SLRDT &lt; 2
0. Jika  SLRDT &lt; 1
Nilai pada butir ini tidak hanya didasarkan pada perhitungan skor luas ruang dosen tetap saja, tetapi juga didasarkan pada kenyamanan,  sehingga dosen dapat melaksanakan kegiatan Tridharma PT dengan baik.  Untuk itu asesor diberikan kemungkinan untuk memberikan tambahan/pengurangan nilai maksimum sebesar 1.5.
</t>
        </r>
      </text>
    </comment>
    <comment ref="C120" authorId="2">
      <text>
        <r>
          <rPr>
            <sz val="9"/>
            <color indexed="81"/>
            <rFont val="Tahoma"/>
            <family val="2"/>
          </rPr>
          <t xml:space="preserve">4. Tersedia tempat kerja (ruang khusus atau di laboratorium), di mana setiap mahasiswa memiliki satu meja dan ada akses internet . 
3. Tersedia tempat kerja (ruang khusus atau di laboratorium), di mana satu meja bersama untuk dua mahasiswa dengan akses internet. 
2. Tersedia tempat kerja (ruang khusus atau di laboratorium), di mana tersedia meja bersama dengan akses internet. 
1. Tersedia tempat kerja  tanpa akses internet. 
0. Tidak tersedia ruang kerja bagi mahasiswa.
</t>
        </r>
      </text>
    </comment>
    <comment ref="C121" authorId="2">
      <text>
        <r>
          <rPr>
            <sz val="9"/>
            <color indexed="81"/>
            <rFont val="Tahoma"/>
            <family val="2"/>
          </rPr>
          <t>4. Prasarana lengkap dan mutunya sangat baik untuk proses pembelajaran. 
3. Prasarana lengkap dan mutunya baik untuk proses pembelajaran.
2. Prasarana cukup lengkap dan mutunya cukup untuk proses pembelajaran.
1. Prasarana kurang lengkap dan mutunya kurang baik. 
0. (Tidak ada skor nol)</t>
        </r>
      </text>
    </comment>
    <comment ref="C122" authorId="1">
      <text>
        <r>
          <rPr>
            <sz val="9"/>
            <color indexed="81"/>
            <rFont val="Tahoma"/>
            <family val="2"/>
          </rPr>
          <t>4.  Prasarana penunjang lengkap dan mutunya sangat baik untuk memenuhi kebutuhan mahasiswa.
3.  Prasarana penunjang lengkap dan mutunya baik untuk memenuhi kebutuhan mahasiswa.
2.  Prasarana penunjang cukup lengkap dan mutunya cukup untuk memenuhi kebutuhan mahasiswa. 
1.  Prasarana penunjang kurang lengkap dan mutunya kurang baik. 
0.  Tidak ada prasarana penunjang.</t>
        </r>
      </text>
    </comment>
    <comment ref="C123" authorId="2">
      <text>
        <r>
          <rPr>
            <sz val="9"/>
            <color indexed="81"/>
            <rFont val="Tahoma"/>
            <family val="2"/>
          </rPr>
          <t xml:space="preserve">4. Jumlah judul ≥ 70 
3. 50 ≤ Jumlah judul &lt; 70
2. 30 ≤ Jumlah judul &lt; 50 
1. 10 ≤ Jumlah judul &lt; 30
0. Jumlah judul &lt; 10
</t>
        </r>
      </text>
    </comment>
    <comment ref="C124" authorId="2">
      <text>
        <r>
          <rPr>
            <sz val="9"/>
            <color indexed="81"/>
            <rFont val="Tahoma"/>
            <family val="2"/>
          </rPr>
          <t>4.  ≥ 3 judul jurnal, nomornya lengkap
3.  2 judul jurnal, nomornya lengkap
2. 1 judul jurnal, nomornya lengkap
1. Tidak ada jurnal yang nomornya lengkap
0. Tidak memiliki jurnal terakreditasi</t>
        </r>
      </text>
    </comment>
    <comment ref="C125" authorId="2">
      <text>
        <r>
          <rPr>
            <sz val="9"/>
            <color indexed="81"/>
            <rFont val="Tahoma"/>
            <family val="2"/>
          </rPr>
          <t xml:space="preserve">4. ≥ 5 judul jurnal, nomornya lengkap. 
3. Ada 3 - 4 judul jurnal yang nomornya lengkap.
2. Ada 1 - 2  jurnal yang nomornya lengkap. 
1. Tidak ada jurnal yang nomornya lengkap 
0. Tidak memiliki jurnal terakreditasi
</t>
        </r>
      </text>
    </comment>
    <comment ref="C126" authorId="2">
      <text>
        <r>
          <rPr>
            <sz val="9"/>
            <color indexed="81"/>
            <rFont val="Tahoma"/>
            <family val="2"/>
          </rPr>
          <t>4.  ≥ 9 prosiding seminar
3. 6-8 prosiding seminar
2. 3-5 prosiding seminar
1. 1-2 prosiding seminar
0. Tidak ada prosiding seminar</t>
        </r>
      </text>
    </comment>
    <comment ref="C127" authorId="2">
      <text>
        <r>
          <rPr>
            <sz val="9"/>
            <color indexed="81"/>
            <rFont val="Tahoma"/>
            <family val="2"/>
          </rPr>
          <t>4. Sangat memadai, terawat dengan sangat baik, dan PS memiliki akses yang sangat baik (memiliki fleksibilitas dalam menggunakannya di luar kegiatan praktikum terjadwal). 
3. Memadai, sebagian besar dalam kondisi baik, dan PS memiliki akses yang baik (masih memungkinkan menggunakannya di luar kegiatan praktikum terjadwal, walau terbatas). 
2. Cukup memadai, sebagian besar dalam kondisi baik, namun tidak mungkin digunakan di luar kegiatan praktikum terjadwal. 
1. Kurang memadai, sehingga kegiatan praktikum dilaksanakan kurang dari batas minimal. 
0. Sangat kurang, kegiatan praktikum praktis tidak pernah dilakukan.</t>
        </r>
      </text>
    </comment>
    <comment ref="C128" authorId="2">
      <text>
        <r>
          <rPr>
            <sz val="9"/>
            <color indexed="81"/>
            <rFont val="Tahoma"/>
            <family val="2"/>
          </rPr>
          <t xml:space="preserve">4. Proses pembelajaran menggunaan komputer yang terhubung dengan jaringan luas/internet. Software yang digunakan di laboratorium jumlahnya memadai. Tersedia akses on-line ke koleksi perpustakaan. 
3. Proses pembelajaran sebagian menggunakan komputer, namun tidak terhubung dengan jaringan luas/internet. Software yang digunakan di laboratorium jumlah nya memadai. Koleksi perpustakaan dapat diakses secara on-line namun masih ada kendala dalam kecepatan akses. 
2. Proses pembelajaran sebagian menggunakan komputer, namun tidak terhubung dengan jaringan luas/internet. Koleksi perpustakaan dikelola dengan komputer yang tidak terhubung jaringan.
1. Proses pembelajaran dilakukan secara konvensional. Pengelolaan koleksi perpustakaan menggunakan komputer stand alone, atau secara manual. 
0. (Tidak ada skor nol)
</t>
        </r>
      </text>
    </comment>
    <comment ref="C129" authorId="2">
      <text>
        <r>
          <rPr>
            <sz val="9"/>
            <color indexed="81"/>
            <rFont val="Tahoma"/>
            <family val="2"/>
          </rPr>
          <t xml:space="preserve">4. Jika skor akhir ≥ 3.5 (skor akhir lebih atau sama dengan 3.5)
3. 2.5 ≤ skor akhir &lt; 3.5 (skor akhir lebih atau sama dengan 2.5, tetapi kurang dari 3.5)
2. 1.5 ≤ skor akhir &lt; 2.5 (skor akhir lebih atau sama dengan 1.5, tetapi kurang dari 2.5)
1. skor akhir &lt; 1.5 (skor akhir  kurang dari 1.5)
0. (Tidak ada skor nol)
</t>
        </r>
      </text>
    </comment>
    <comment ref="C136" authorId="2">
      <text>
        <r>
          <rPr>
            <sz val="9"/>
            <color indexed="81"/>
            <rFont val="Tahoma"/>
            <family val="2"/>
          </rPr>
          <t xml:space="preserve">4. Semua dosen memiliki agenda penelitian yang sesuai dengan bidang studi dan semua penelitian sesuai dengan agenda.
3. Dosen yang agenda penelitiannya sesuai dengan bidang studi lebih dari 50%, dan semua penelitiannya sesuai dengan agenda.
2. Dosen yang agenda penelitiannya sesuai dengan bidang studi 30% s.d. 50%, dan semua penelitiannya sesuai dengan agenda.
1. Ada dosen yang memiliki agenda penelitian yang sesuai dengan bidang studi, namun kurang dari 30%, dan semua penelitiannya sesuai dengan agenda.
0. Tidak ada dosen yang memiliki agenda penelitian.
</t>
        </r>
      </text>
    </comment>
    <comment ref="C137" authorId="2">
      <text>
        <r>
          <rPr>
            <sz val="9"/>
            <color indexed="81"/>
            <rFont val="Tahoma"/>
            <family val="2"/>
          </rPr>
          <t>4. Lingkup jaringan internasional. 
3. Lingkup jaringan nasional. 
2. Tidak ada jaringan penelitian. 
1. (Tidak ada skor satu)
0. (Tidak ada skor nol)</t>
        </r>
      </text>
    </comment>
    <comment ref="C138" authorId="1">
      <text>
        <r>
          <rPr>
            <sz val="9"/>
            <color indexed="81"/>
            <rFont val="Tahoma"/>
            <family val="2"/>
          </rPr>
          <t>4. Lebih dari 50% penelitian dosen tetap dan mahasiswa merupakan pendekatan dan pemikiran baru.
3. Lebih dari 30% tetapi kurang atau sama dengan 50% penelitian dosen tetap dan mahasiswa merupakan pendekatan dan pemikiran baru.
2. Lebih dari 10% tetapi kurang atau sama dengan 30% penelitian dosen tetap dan mahasiswa merupakan pendekatan dan pemikiran baru. 
1. Ada penelitian dosen tetap dan mahasiswa merupakan pendekatan dan pemikiran baru, namun kurang dari 10%. 
0. Tidak ada penelitian dosen tetap dan mahasiswa merupakan pendekatan dan pemikiran baru.</t>
        </r>
      </text>
    </comment>
    <comment ref="C139" authorId="1">
      <text>
        <r>
          <rPr>
            <sz val="9"/>
            <color indexed="81"/>
            <rFont val="Tahoma"/>
            <family val="2"/>
          </rPr>
          <t>4. Lebih dari 50% hasil penelitian yang berdampak nyata terhadap minimal salah satu dari empat aspek.
3. Lebih dari 30% tetapi kurang atau sama dengan 50% hasil penelitian yang berdampak nyata terhadap minimal salah satu dari empat aspek.
2. Lebih dari 10% tetapi kurang atau sama dengan 30% hasil penelitian yang berdampak nyata terhadap minimal salah satu dari empat aspek. 
1. Kurang dari 10% hasil penelitian yang berdampak nyata terhadap minimal salah satu dari empat aspek.
0. (Tidak ada skor nol)</t>
        </r>
      </text>
    </comment>
    <comment ref="C140" authorId="1">
      <text>
        <r>
          <rPr>
            <sz val="9"/>
            <color indexed="81"/>
            <rFont val="Tahoma"/>
            <family val="2"/>
          </rPr>
          <t xml:space="preserve">4.  NK ≥ 6 (NK lebih  atau sama dengan 6) 
3.  4 ≤  NK &lt;  6 (NK lebih atau sama dengan 4, tetapi kurang dari 6) 
2.  2 ≤  NK  &lt;  4 (NK lebih atau sama dengan 2, tetapi kurang dari 4)  
1.  0 &lt;  NK &lt;  2 (NK lebih dari 0, tetapi kurang dari 2) 
0.  NK = 0
</t>
        </r>
      </text>
    </comment>
    <comment ref="C141" authorId="2">
      <text>
        <r>
          <rPr>
            <sz val="9"/>
            <color indexed="81"/>
            <rFont val="Tahoma"/>
            <family val="2"/>
          </rPr>
          <t xml:space="preserve">4.  NK ≥ 5 (NK lebih  atau sama dengan 5) 
3.  3 ≤  NK &lt;  5 (NK lebih atau sama dengan 3, tetapi kurang dari 5) 
2.  1 ≤  NK  &lt;  3 (NK lebih atau sama dengan 1, tetapi kurang dari 3)  
1.  0 &lt;  NK &lt;  1 (NK lebih dari 0, tetapi kurang dari 1)
0.  NK = 0
</t>
        </r>
      </text>
    </comment>
    <comment ref="C142" authorId="2">
      <text>
        <r>
          <rPr>
            <sz val="9"/>
            <color indexed="81"/>
            <rFont val="Tahoma"/>
            <family val="2"/>
          </rPr>
          <t>4. Ada lebih dari 2 artikel ilmiah. 
3. Ada 2 artikel ilmiah. 
2. Ada 1 artikel ilmiah. 
1. Tidak ada artikel ilmiah yang tercatat dalam lembaga indeks sitasi. 
0. (Tidak ada skor nol)</t>
        </r>
      </text>
    </comment>
    <comment ref="C143" authorId="1">
      <text>
        <r>
          <rPr>
            <sz val="9"/>
            <color indexed="81"/>
            <rFont val="Tahoma"/>
            <family val="2"/>
          </rPr>
          <t xml:space="preserve">4.  PDM ≥ 30% (PDM lebih  atau sama dengan 30%)  
3.  20%   PDM &lt;  30% (PDM lebih atau sama dengan 20%, tetapi kurang dari 30%) 
2.  10%   PDM  &lt;  20% (PDM lebih atau sama dengan 10%, tetapi kurang dari 20%)  
1.  0&lt; PDM &lt;  10% (PDM lebih dari 0, tetapi kurang dari 10%)
0.  PDM = 0
</t>
        </r>
      </text>
    </comment>
    <comment ref="C144" authorId="1">
      <text>
        <r>
          <rPr>
            <sz val="9"/>
            <color indexed="81"/>
            <rFont val="Tahoma"/>
            <family val="2"/>
          </rPr>
          <t>4.  Dua atau lebih karya yang memperoleh hak paten atau surat pengakuan/ penghargaan dari lembaga nasional/ internasional.
3.  Satu yang memperoleh hak paten atau surat pengakuan/ penghargaan dari lembaga nasional/ internasional. 
2.  Tidak ada karya dosen tetap yang memperoleh hak paten atau surat pengakuan/ penghargaan dari lembaga nasional/ internasional. 
1.  (Tidak ada skor satu) 
0.  (Tidak ada skor nol)</t>
        </r>
      </text>
    </comment>
    <comment ref="C145" authorId="2">
      <text>
        <r>
          <rPr>
            <sz val="9"/>
            <color indexed="81"/>
            <rFont val="Tahoma"/>
            <family val="2"/>
          </rPr>
          <t xml:space="preserve">4.  NK ≥ 6 (NK lebih  atau sama dengan 6)  
3.  4 ≤  NK &lt;  6 (NK lebih atau sama dengan 4, tetapi kurang dari 6) 
2.  2 ≤  NK  &lt;  4 (NK lebih atau sama dengan 2, tetapi kurang dari 4)  
1.  0 &lt;  NK &lt;  2 (NK lebih dari 0, tetapi kurang dari 2) 
0.  NK = 0
</t>
        </r>
      </text>
    </comment>
    <comment ref="C146" authorId="2">
      <text>
        <r>
          <rPr>
            <sz val="9"/>
            <color indexed="81"/>
            <rFont val="Tahoma"/>
            <family val="2"/>
          </rPr>
          <t>4.  Lebih dari 50% hasil pelayanan/ pengabdian kepada masyarakat berdampak nyata terhadap minimal salah satu dari lima aspek.
3.  Lebih dari 30% tetapi kurang atau sama dengan 50% hasil pelayanan/ pengabdian kepada masyarakat berdampak nyata terhadap minimal salah satu dari lima aspek.
2.  Lebih dari 10% tetapi kurang atau sama dengan 30% hasil pelayanan/ pengabdian kepada masyarakat berdampak nyata terhadap minimal salah satu dari lima aspek.
1.   Kurang dari 10% hasil pelayanan/ pengabdian kepada masyarakat berdampak nyata terhadap minimal salah satu dari lima aspek. 
0. (Tidak ada skor nol)</t>
        </r>
      </text>
    </comment>
    <comment ref="C147" authorId="2">
      <text>
        <r>
          <rPr>
            <sz val="9"/>
            <color indexed="81"/>
            <rFont val="Tahoma"/>
            <family val="2"/>
          </rPr>
          <t xml:space="preserve">4. Ada kerjasama dengan institusi di dalam negeri, banyak dalam jumlah.  Semuanya  relevan dengan bidang keahlian PS.
3. Ada kerjasama dengan institusi di dalam negeri, cukup dalam jumlah.  Sebagian besar relevan dengan bidang keahlian PS
2. Ada kerjasama dengan institusi di dalam negeri, kurang dalam jumlah. Sebagian besar relevan dengan bidang keahlian PS. 
1. Sangat sedikit kerjasama dengan lembaga di dalam negeri.
0. Belum ada atau tidak ada rencana kerjasama
</t>
        </r>
      </text>
    </comment>
    <comment ref="C148" authorId="2">
      <text>
        <r>
          <rPr>
            <sz val="9"/>
            <color indexed="81"/>
            <rFont val="Tahoma"/>
            <family val="2"/>
          </rPr>
          <t>4. Ada kerjasama dengan institusi di luar negeri, banyak dalam jumlah.  Semuanya  relevan dengan bidang keahlian PS.
3. Ada kerjasama dengan institusi di luar negeri, cukup dalam jumlah.  Sebagian besar relevan dengan bidang keahlian PS.
2. Ada kerjasama dengan institusi di luar negeri, kurang dalam jumlah.  
Sebagian besar relevan dengan bidang keahlian PS. 
1. Sangat sedikit kerjasama dengan lembaga di luar negeri.
0. Belum ada atau tidak ada rencana kerjasama</t>
        </r>
      </text>
    </comment>
  </commentList>
</comments>
</file>

<file path=xl/sharedStrings.xml><?xml version="1.0" encoding="utf-8"?>
<sst xmlns="http://schemas.openxmlformats.org/spreadsheetml/2006/main" count="527" uniqueCount="320">
  <si>
    <t>STANDAR 1: Visi, Misi, Tujuan dan Sasaran, serta Strategi Pencapaian</t>
  </si>
  <si>
    <t>No</t>
  </si>
  <si>
    <t>1.1</t>
  </si>
  <si>
    <t>1.2</t>
  </si>
  <si>
    <t>2.1</t>
  </si>
  <si>
    <t>2.2</t>
  </si>
  <si>
    <t>2.3</t>
  </si>
  <si>
    <t>2.4</t>
  </si>
  <si>
    <t>STANDAR 3: Mahasiswa dan Lulusan</t>
  </si>
  <si>
    <t>3.1</t>
  </si>
  <si>
    <t>3.3</t>
  </si>
  <si>
    <t>3.4</t>
  </si>
  <si>
    <t>STANDAR 4: Sumberdaya Manusia</t>
  </si>
  <si>
    <t>4.1</t>
  </si>
  <si>
    <t>4.2</t>
  </si>
  <si>
    <t>4.3</t>
  </si>
  <si>
    <t>4.4</t>
  </si>
  <si>
    <t>STANDAR 5: Kurikulum, Pembelajaran, dan Suasana Akademik</t>
  </si>
  <si>
    <t>STANDAR 6: Pembiayaan, Sarana dan Prasarana, serta Sistem Informasi</t>
  </si>
  <si>
    <t>Standar</t>
  </si>
  <si>
    <t>Kriteria</t>
  </si>
  <si>
    <t xml:space="preserve">rata - rata </t>
  </si>
  <si>
    <t>Standar 7.    Penelitian, PELAYANAN/Pengabdian Kepada Masyarakat, DAN KERJASAMA</t>
  </si>
  <si>
    <t>Standar 4.    Sumber Daya Manusia</t>
  </si>
  <si>
    <t>4.5</t>
  </si>
  <si>
    <t>STANDAR 2: Tata Pamong, Kepemimpinan, Sistem Pengelolaan, dan Penjaminan Mutu</t>
  </si>
  <si>
    <t>Nilai capaian</t>
  </si>
  <si>
    <t>Sebutan</t>
  </si>
  <si>
    <t>Akar Penyebab/
Penunjang</t>
  </si>
  <si>
    <t>TOTAL RATA-RATA (1+2+3+4+5+6+7)</t>
  </si>
  <si>
    <t>Rekap nilai</t>
  </si>
  <si>
    <t>Nilai per standar</t>
  </si>
  <si>
    <t>Rata-rata</t>
  </si>
  <si>
    <t>STANDAR 7: Penelitian, Pelayanan/Pengabdian Kepada Masyarakat, dan Manusia</t>
  </si>
  <si>
    <t>1.1.1</t>
  </si>
  <si>
    <t>1.1.2</t>
  </si>
  <si>
    <t>Standar 1.1</t>
  </si>
  <si>
    <t>Standar 1.2</t>
  </si>
  <si>
    <t>Standar 2.1</t>
  </si>
  <si>
    <t>Standar 2.2</t>
  </si>
  <si>
    <t>Standar 2.3</t>
  </si>
  <si>
    <t>Standar 3.1</t>
  </si>
  <si>
    <t>Standar 3.2</t>
  </si>
  <si>
    <t>Standar 3.3</t>
  </si>
  <si>
    <t>Standar 3.4</t>
  </si>
  <si>
    <t>Standar 4.1</t>
  </si>
  <si>
    <t>Standar 4.2</t>
  </si>
  <si>
    <t>Standar 4.3</t>
  </si>
  <si>
    <t>Standar 4.4</t>
  </si>
  <si>
    <t>Standar 4.5</t>
  </si>
  <si>
    <t>Standar 5.1</t>
  </si>
  <si>
    <t>Standar 5.2</t>
  </si>
  <si>
    <t>Standar 5.3</t>
  </si>
  <si>
    <t>Standar 5.4</t>
  </si>
  <si>
    <t>Standar 5.5</t>
  </si>
  <si>
    <t>Standar 6.1</t>
  </si>
  <si>
    <t>Standar 6.2</t>
  </si>
  <si>
    <t>Standar 6.3</t>
  </si>
  <si>
    <t>Standar 6.4</t>
  </si>
  <si>
    <t>Standar 6.5</t>
  </si>
  <si>
    <t>Standar 7.1</t>
  </si>
  <si>
    <t>Standar 7.2</t>
  </si>
  <si>
    <t>Standar 7.3</t>
  </si>
  <si>
    <t>Standar 2.4</t>
  </si>
  <si>
    <t>Nama Departemen</t>
  </si>
  <si>
    <t>Tahun Pengukuran Mutu</t>
  </si>
  <si>
    <t>average</t>
  </si>
  <si>
    <t>Nilai</t>
  </si>
  <si>
    <t>Nilai Tertimbang</t>
  </si>
  <si>
    <t>Bobot</t>
  </si>
  <si>
    <t>Total</t>
  </si>
  <si>
    <t>Standar 2.5</t>
  </si>
  <si>
    <t>Standar 2.6</t>
  </si>
  <si>
    <t>3.1.2.</t>
  </si>
  <si>
    <t>3.2.1.</t>
  </si>
  <si>
    <t>3.2.2.</t>
  </si>
  <si>
    <t>3.4.2.</t>
  </si>
  <si>
    <t>4.1.</t>
  </si>
  <si>
    <t>4.2.1.</t>
  </si>
  <si>
    <t>4.2.2.</t>
  </si>
  <si>
    <t>4.3.3.</t>
  </si>
  <si>
    <t>4.3.4 &amp; 4.3.5.</t>
  </si>
  <si>
    <t>4.4.1.</t>
  </si>
  <si>
    <t>4.5.1.</t>
  </si>
  <si>
    <t>4.5.2.</t>
  </si>
  <si>
    <t>4.5.3.</t>
  </si>
  <si>
    <t>4.5.4.</t>
  </si>
  <si>
    <t>4.5.5.</t>
  </si>
  <si>
    <t>4.6.2.</t>
  </si>
  <si>
    <t>5.7.4.</t>
  </si>
  <si>
    <t>5.7.3.</t>
  </si>
  <si>
    <t>5.7.2.</t>
  </si>
  <si>
    <t>5.7.1.</t>
  </si>
  <si>
    <t>5.6.</t>
  </si>
  <si>
    <t>5.3.2.</t>
  </si>
  <si>
    <t>Standar 5.6</t>
  </si>
  <si>
    <t>Standar 5.7</t>
  </si>
  <si>
    <t>Standar 4.6</t>
  </si>
  <si>
    <t>6.5.2.</t>
  </si>
  <si>
    <t>6.5.1.</t>
  </si>
  <si>
    <t>6.4.3.</t>
  </si>
  <si>
    <t>6.4.2.</t>
  </si>
  <si>
    <t>6.3.3.</t>
  </si>
  <si>
    <t>6.3.2.</t>
  </si>
  <si>
    <t>6.3.1.</t>
  </si>
  <si>
    <t>6.2.3.</t>
  </si>
  <si>
    <t>6.2.2.</t>
  </si>
  <si>
    <t>6.1.</t>
  </si>
  <si>
    <t>7.1.1.</t>
  </si>
  <si>
    <t>7.1.2.</t>
  </si>
  <si>
    <t>7.1.3.</t>
  </si>
  <si>
    <t>7.2.1.</t>
  </si>
  <si>
    <t>7.2.2.</t>
  </si>
  <si>
    <t>7.3.1.</t>
  </si>
  <si>
    <t>7.3.2.</t>
  </si>
  <si>
    <t>1.2  Sosialisasi yang efektif tercermin dari tingkat pemahaman pihak terkait.</t>
  </si>
  <si>
    <t xml:space="preserve">2.1  Tata Pamong adalah sistem yang bisa menjamin terlaksananya lima pilar tata pamong yaitu:
(1) kredibel
(2) transparan
(3) akuntabel
(4) bertanggung jawab
(5) adil
</t>
  </si>
  <si>
    <t>2.1  Tatapamong menjamin terwujudnya visi, terlaksanakannya misi, tercapainya tujuan, berhasilnya strategi yang digunakan secara kredibel, transparan, akuntabel, bertanggung jawab, dan adil.</t>
  </si>
  <si>
    <t>2.2  Kepemimpinan Program Studi memiliki karakteristik: kepemimpinan operasional, kepemimpinan organisasi, kepemimpinan publik.</t>
  </si>
  <si>
    <t>2.3  Sistem pengelolaan fungsional dan operasional program studi mencakup: planning, organizing, staffing, leading, controlling yang efektif dilaksanakan.</t>
  </si>
  <si>
    <t>2.4  Penjaminan mutu.</t>
  </si>
  <si>
    <t>2.5  Umpan balik</t>
  </si>
  <si>
    <t>2.6  Upaya untuk menjamin keberlanjutan (sustainability) program studi</t>
  </si>
  <si>
    <t xml:space="preserve">3.4   Partisipasi alumni dalam mendukung pengembangan akademik dan non-akademik program studi. </t>
  </si>
  <si>
    <t>4.2  Sistem monitoring dan evaluasi, serta rekam jejak kinerja dosen dan tenaga kependidikan</t>
  </si>
  <si>
    <t>4.5  Upaya Peningkatan Sumber Daya Manusia (SDM) dalam tiga tahun terakhir</t>
  </si>
  <si>
    <t>4.6  Jumlah, rasio, kualifikasi akademik dan kompetensi tenaga kependidikan (pustakawan, laboran, analis, teknisi, operator, programer, staf administrasi, dan/atau staf pendukung lainnya) untuk menjamin mutu penyelenggaraan program studi.</t>
  </si>
  <si>
    <t xml:space="preserve">4.2.1  Pedoman tertulis tentang sistem monitoring dan evaluasi, serta rekam jejak kinerja dosen dan tenaga kependidikan </t>
  </si>
  <si>
    <t>4.2.2  Pelaksanaan monitoring dan evaluasi kinerja dosen di bidang  pendidikan, penelitian, pelayanan/pengabdian kepada masyarakat</t>
  </si>
  <si>
    <t xml:space="preserve">6.3   Prasarana
Ruang kerja dosen yang memenuhi kelayakan dan mutu untuk melakukan aktivitas kerja, pengembangan diri, dan pelayanan akademik
</t>
  </si>
  <si>
    <t xml:space="preserve">6.3.1 Luas ruang kerja dosen
Catatan: Data diambil dari kolom 3, tabel 6.3.1.
Jika luas ruang rata-rata untuk dosen tetap (= jumlah luas ruang dosen tetap dibagi dengan jumlah dosen tetap) kurang dari 4 m2, maka skor pada subbutir ini = nol.  
Cara menghitung skor luas ruang dosen tetap (SLRDT):
SLRDT =                                                                                                                 
                                                                                                                     A= a + 2b + 3c + 4d
B= a + b + c +  d
Keterangan notasi:
 a = Luas total (m2) ruang bersama untuk dosen-tetap
 b = Luas total (m2) ruang untuk 3-4 orang dosen- tetap
 c = Luas total (m2) ruang untuk 2 orang dosen- tetap
 d = Luas total (m2) ruang untuk 1 orang dosen- tetap
</t>
  </si>
  <si>
    <t xml:space="preserve"> 6.4  Akses dan pendayagunaan sarana yang dipergunakan dalam proses administrasi dan pembelajaran serta penyeleng-garaan kegiatan Tridharma PT secara efektif. 
Catatan:
Untuk asesmen kecukupan :
Relevan atau tidaknya jenis pustaka yang tersedia disesuaikan dengan contoh yang diberikan.
Untuk asesmen lapang:
Pustaka yang diperhitungkan hanyalah pustaka yang relevan.
Media dari masing-masing pustaka dapat berupa hard copy, CD- ROM atau media lainnya
</t>
  </si>
  <si>
    <t>6.5  Akses dan pendayagunaan sistem informasi dalam pengelolaan data dan informasi tentang penyelenggaraan program akademik di program studi</t>
  </si>
  <si>
    <t>7.2  Kegiatan pelayanan/pengabdian kepada masyarakat dosen dan mahasiswa program studi yang bermanfaat bagi pemangku kepentingan (kerjasama, karya, penelitian, dan pemanfaatan jasa/produk kepakaran).</t>
  </si>
  <si>
    <t xml:space="preserve">7.2.1  Jumlah kegiatan pelayanan/pengabdian kepada masyarakat (PkM) yang dilakukan oleh dosen tetap yang bidang keahliannya sama dengan PS selama tiga tahun.
Penilaian dilakukan dengan penghitungan berikut:
NK = Nilai kasar =  
Keterangan:
na =   Jumlah kegiatan PkM dengan biaya luar negeri yang sesuai bidang ilmu
nb =   Jumlah kegiatan PkM dengan biaya luar yang sesuai bidang ilmu
nc =   Jumlah kegiatan PkM dengan biaya dari PT/sendiri yang sesuai bidang ilmu
f  =  Jumlah dosen tetap yang bidang keahliannya sesuai dengan PS
</t>
  </si>
  <si>
    <t>7.3  Jumlah dan mutu kerjasama yang efektif yang mendukung pelaksanaan misi program studi dan institusi dan dampak kerjasama untuk penyelenggaraan dan pengembangan program studi</t>
  </si>
  <si>
    <t xml:space="preserve">7.3.1  Kegiatan kerjasama dengan instansi di dalam negeri dalam tiga tahun terakhir
Catatan;
Tingkat kecukupan bergantung pada jumlah dosen tetap PS.
</t>
  </si>
  <si>
    <t xml:space="preserve">7.3.2  Kegiatan kerjasama dengan instansi di luar negeri dalam tiga tahun terakhir.
Catatan;
Tingkat kecukupan bergantung pada jumlah dosen tetap PS
</t>
  </si>
  <si>
    <t>3.1.1.a.</t>
  </si>
  <si>
    <t>3.1.1.b.</t>
  </si>
  <si>
    <t>3.1.1.c.</t>
  </si>
  <si>
    <t>3.1.1.d.</t>
  </si>
  <si>
    <t>3.1.3.</t>
  </si>
  <si>
    <t>3.1.4.a.</t>
  </si>
  <si>
    <t>3.1.4.b.</t>
  </si>
  <si>
    <t>3.3.1.a.</t>
  </si>
  <si>
    <t>3.3.1.b.</t>
  </si>
  <si>
    <t>3.3.1.c.</t>
  </si>
  <si>
    <t>3.3.2</t>
  </si>
  <si>
    <t>3.3.3</t>
  </si>
  <si>
    <t>3.4.1.</t>
  </si>
  <si>
    <t>4.3.1.a.</t>
  </si>
  <si>
    <t>4.3.1.b.</t>
  </si>
  <si>
    <t>4.3.1.c.</t>
  </si>
  <si>
    <t>4.3.2.</t>
  </si>
  <si>
    <t>4.4.2.a.</t>
  </si>
  <si>
    <t>4.4.2.b.</t>
  </si>
  <si>
    <t>4.6.1.a.</t>
  </si>
  <si>
    <t>4.6.1.b.</t>
  </si>
  <si>
    <t>4.6.1.c.</t>
  </si>
  <si>
    <t>5.1.1.a.</t>
  </si>
  <si>
    <t>5.1.1.b.</t>
  </si>
  <si>
    <t>5.1.2.a.</t>
  </si>
  <si>
    <t>5.1.2.b.</t>
  </si>
  <si>
    <t>5.1.2.c.</t>
  </si>
  <si>
    <t>5.1.3.</t>
  </si>
  <si>
    <t>5.1.4.</t>
  </si>
  <si>
    <t>5.2.a.</t>
  </si>
  <si>
    <t>5.2.b.</t>
  </si>
  <si>
    <t>5.3.1.a.</t>
  </si>
  <si>
    <t>5.3.1.b.</t>
  </si>
  <si>
    <t>5.4.2.a</t>
  </si>
  <si>
    <t>5.4.2.b.</t>
  </si>
  <si>
    <t>5.4.2.c.</t>
  </si>
  <si>
    <t>5.4.1.</t>
  </si>
  <si>
    <t>5.5.1.a.</t>
  </si>
  <si>
    <t>5.5.1.b.</t>
  </si>
  <si>
    <t>5.5.1.c.</t>
  </si>
  <si>
    <t>5.5.1.d.</t>
  </si>
  <si>
    <t>5.5.2.</t>
  </si>
  <si>
    <t>5.7.5</t>
  </si>
  <si>
    <t>6.2.1.</t>
  </si>
  <si>
    <t>6.4.1.a.</t>
  </si>
  <si>
    <t>6.4.1.b.</t>
  </si>
  <si>
    <t>6.4.1.c.</t>
  </si>
  <si>
    <t>6.4.1.d.</t>
  </si>
  <si>
    <t>6.4.1.e.</t>
  </si>
  <si>
    <t>7.1.4.</t>
  </si>
  <si>
    <t>Rekomendasi</t>
  </si>
  <si>
    <t>&gt;= 361</t>
  </si>
  <si>
    <t>AUDIT MUTU INTERNAL</t>
  </si>
  <si>
    <t>Penilaian Kajur</t>
  </si>
  <si>
    <t>Penilaian Auditor</t>
  </si>
  <si>
    <t>Sebutan Penilaian Kajur</t>
  </si>
  <si>
    <t>Sebutan Penilaian Auditor</t>
  </si>
  <si>
    <t>Bobot Nilai kajur</t>
  </si>
  <si>
    <t>Bobot Nilai Auditor</t>
  </si>
  <si>
    <t>Nilai Tertimbang kajur</t>
  </si>
  <si>
    <t>Nilai Tertimbang Auditor</t>
  </si>
  <si>
    <t>Kajur/Auditi</t>
  </si>
  <si>
    <t>:</t>
  </si>
  <si>
    <t>PROGRAM STUDI</t>
  </si>
  <si>
    <t>FAKULTAS</t>
  </si>
  <si>
    <t>TAHUN PENGUKURAN MUTU ………..……</t>
  </si>
  <si>
    <t>Auditor I</t>
  </si>
  <si>
    <t>Auditor II</t>
  </si>
  <si>
    <t>1.1   Kejelasan dan kerealistikan visi, misi, tujuan, dan sasaran, serta strategi pencapaian sasaran program studi.</t>
  </si>
  <si>
    <t>1.1.1  Kejelasan,  kerealistikan, dan keterkaitan antar visi, misi, tujuan,  sasaran program studi, dan pemangku kepentingan yang terlibat.</t>
  </si>
  <si>
    <t>1.1.2  Strategi pencapaian sasaran dengan rentang waktu yang jelas dan didukung oleh dokumen.</t>
  </si>
  <si>
    <t>2.2  Karakteristik kepemimpinan yang efektif, mencakup: kepemimpinan operasional, kepemimpinan organisasi, kepemimpinan publik.</t>
  </si>
  <si>
    <t>2.3  Sistem pengelolaan
Sistem pengelolaan fungsional dan operasional program studi mencakup: planning, organizing, staffing, leading, controlling, budgeting, operasi internal dan eksternal.</t>
  </si>
  <si>
    <t xml:space="preserve">2.4  Penjaminan mutu di program studi: 
(1) keberadaan kebijakan penjaminan mutu, 
(2) sistem dokumentasi, 
(3) tindak lanjut terhadap laporan pelaksanaan, dan 
(4) akreditasi program studi.
</t>
  </si>
  <si>
    <t>2.5  Penjaringan umpan balik  dan tindak lanjutnya.
(1) Sumber umpan balik antara lain dari: dosen, mahasiswa, alumni, pengguna lulusan.
(2) Pelaksanaan secara berkala (minimum sekali dalam tiga tahun)
(3) Tindak lanjut untuk perbaikan kurikulum, pelaksanaan proses pembelajaran, dan peningkatan kegiatan program studi.</t>
  </si>
  <si>
    <t>2.6  Upaya-upaya yang telah dilakukan penyelenggara program studi untuk menjamin keberlanjutan (sustainability) program studi ini antara lain mencakup:
(1) Upaya untuk peningkatan animo calon mahasiswa
(2) Upaya peningkatan mutu manajemen
(3) Upaya untuk peningkatan mutu lulusan
(4) Upaya untuk pelaksanaan dan hasil kerjasama kemitraan
(5) Upaya dan prestasi memperoleh dana dari sumber selain dari mhs.</t>
  </si>
  <si>
    <t xml:space="preserve">3.1 Sistem rekrutmen calon mahasiswa baru </t>
  </si>
  <si>
    <t xml:space="preserve">3.2.1  Efektivitas implementasi sistem rekrutmen dan seleksi calon mahasiswa untuk menghasilkan calon mahasiswa yang bermutu yang diukur dari jumlah peminat, proporsi pendaftar terhadap daya tampung dan proporsi yang diterima dan yang registrasi.                Sistem rekrutmen mahasiswa baru mencakup: Kebijakan rekrutmen calon mahasiswa baru, kriteria seleksi mahasiswa baru, sistem pengambilan keputusan, dan prosedur penerimaan mahasiswa baru. </t>
  </si>
  <si>
    <t xml:space="preserve">3.2.1.a  Rasio calon mahasiswa yang ikut seleksi terhadap daya tampung.
Rasio =  
</t>
  </si>
  <si>
    <t xml:space="preserve">3.2.1.b  Rasio mahasiswa baru reguler yang melakukan registrasi : calon mahasiswa baru reguler yang lulus seleksi
Rasio =  
</t>
  </si>
  <si>
    <t xml:space="preserve">3.2.1.c  Rasio mahasiswa baru transfer terhadap mahasiswa baru reguler 
Penilaian butir ini dihitung dengan cara berikut:
TMBT = total mahasiswa baru transfer 
TMB = total mahasiswa baru bukan transfer 
RM =  
</t>
  </si>
  <si>
    <t>3.2.1.d  Rata-rata masa studi lulusan (=MS)</t>
  </si>
  <si>
    <t>3.2.1.e  Rata-rata IPK ( = RIPK)</t>
  </si>
  <si>
    <t>3.2.2  Prestasi dan reputasi akademik mahasiswa.</t>
  </si>
  <si>
    <t>3.2.2  Penghargaan atas prestasi mahasiswa di bidang akademik.</t>
  </si>
  <si>
    <t>3.2.3   Ketepatan waktu penyelesaian studi, proporsi mahasiswa yang menyelesaikan studi dalam batas masa studi.</t>
  </si>
  <si>
    <t>3.2.3.1  Persentase kelulusan tepat waktu (KTW), Rumus perhitungan: 
KTW =  
Catatan: 
Huruf-huruf d dan f  pada rumus dapat dilihat pada tabel 3.2.3. buku IIIA. Rumus ini digunakan khusus untuk mahasiswa dari program magister yang lama studinya dijadwalkan kurang atau sama dengan dua tahun.</t>
  </si>
  <si>
    <t>3.2.3.2  Persentase mahasiswa yang DO atau mengundurkan diri (MDO). 
Rumus perhitungan:
MDO= 
                                                                                                                 Catatan: 
huruf-huruf a, b, c pada rumus dapat dilihat pada tabel 3.2.3 pada buku IIIA.</t>
  </si>
  <si>
    <t>3.3   Pelacakan dan perekaman data lulusan, serta tindaklanjutnya.</t>
  </si>
  <si>
    <t>3.3.1. Upaya pelacakan dan perekaman data lulusan.</t>
  </si>
  <si>
    <t>3.3.2.1  Pendapat pengguna (employer) lulusan terhadap mutu alumni.
Ada 9 jenis kompetensi.
Skor akhir = 4 x (a) + 3 x (b) + 2 x (c) + (d)
Catatan: 
Penilaian pada kolom di sebelah kanan akan bermakna jika jumlah responden cukup.  Jika jumlah responden sangat kurang, maka penilaian didasarkan atas expert judgment dengan nilai maksimum  tiga.</t>
  </si>
  <si>
    <t xml:space="preserve">3.3.2.2   Pemanfaatan hasil pelacakan untuk perbaikan dalam aspek:  (1) proses pembelajaran, (2) penggalangan dana, (3) informasi pekerjaan, (4) membangun jejaring.
</t>
  </si>
  <si>
    <t xml:space="preserve">3.4. Partisipasi alumni dalam mendukung pengembangan program studi dalam bentuk: 
(1) Sumbangan dana
(2) Sumbangan fasilitas
(3) Keterlibatan dalam kegiatan akademik
(4) Pengembangan jejaring
(5) Penyediaan fasilitas untuk kegiatan akademik
</t>
  </si>
  <si>
    <t>4.1  Sistem rekrutmen, penempatan, pembinaan, pengembangan dan pemberhentian dosen dan tenaga kependidikan</t>
  </si>
  <si>
    <t xml:space="preserve">4.1  Pedoman tertulis tentang sistem rekrutmen, penempatan, pembinaan, pengembangan dan pemberhentian dosen dan tenaga kependidikan, dan konsistensi pelaksanaannya.         Pembinaan yang baik mencakup penyediaan kondisi kerja yang kondusif (kesempatan meningkatkan kemampuan akademik /profesional dan jaminan kesejahteraan yang memadai).  Hal ini akan meningkatkan retensi SDM. </t>
  </si>
  <si>
    <t xml:space="preserve">4.3  Kualifikasi akademik, kompetensi (pedagogik, kepribadian, sosial, dan profesional), dan jumlah,  jabatan akademik dosen tetap dan tidak tetap 
Pelaksanaan tugas dosen tetap selama tiga tahun terakhir
Catatan:
Butir ini memerlukan syarat minimum (enam orang: dua doktor dan empat magister).
• Bila pada saat asesmen kecukupan syarat minimum tersebut tidak terpenuhi maka proses akreditasi dihentikan, dan peogram studi diminta untuk memenuhi persyaratan minimal dosen. 
• Asesor agar melaporkan hal ini segera kepada BAN-PT.
</t>
  </si>
  <si>
    <t xml:space="preserve">4.3.1.1.  Dosen tetap yang memiliki jabatan guru besar yang bidang keahliannya sesuai dengan kompetensi PS. 
KD1 = Persentase dosen tetap yang memiliki jabatan guru besar yang bidang keahliannya sesuai dengan kompetensi PS
</t>
  </si>
  <si>
    <t xml:space="preserve">4.3.1.2  Dosen tetap berpendidikan doktor yang bidang keahliannya sesuai dengan kompetensi PS
KD2 = Persentase dosen tetap berpendidikan doktor yang bidang keahliannya sesuai dengan kompetensi PS
</t>
  </si>
  <si>
    <t>4.3.1.3  Dosen yang memiliki sertifikat dosen.
KD3 = Persentase dosen yang memiliki Sertifikat dosen</t>
  </si>
  <si>
    <t>4.3.2  Rata-rata beban kerja dosen per semester dalam SKS.</t>
  </si>
  <si>
    <t>4.4  Jumlah, kualifikasi, dan pelaksanaan tugas dosen tidak tetap</t>
  </si>
  <si>
    <r>
      <t xml:space="preserve">4.5.1 Peningkatan kemampuan dosen tetap melalui program tugas belajar dalam bidang yang sesuai dengan bidang PS.
Perhitungan skor sebagai berikut:
</t>
    </r>
    <r>
      <rPr>
        <i/>
        <sz val="11"/>
        <rFont val="Calibri"/>
        <family val="2"/>
        <scheme val="minor"/>
      </rPr>
      <t>Apabila dosen tetap berpendidikan (terakhir) S3 yang bidang keahliannya sesuai dengan kompetensi PS &gt; 75%
maka skor pada butir ini = 4.
Jika tidak dipenuhi, maka gunakan aturan pada kolom di sebelah kanan</t>
    </r>
    <r>
      <rPr>
        <sz val="11"/>
        <rFont val="Calibri"/>
        <family val="2"/>
        <charset val="1"/>
        <scheme val="minor"/>
      </rPr>
      <t xml:space="preserve">.                                                                                 </t>
    </r>
    <r>
      <rPr>
        <i/>
        <sz val="11"/>
        <rFont val="Calibri"/>
        <family val="2"/>
        <scheme val="minor"/>
      </rPr>
      <t>JDTB = banyaknya dosen yang melanjutkan studi S3 dalam bidang yang sesuai dengan bidang PS dalam tiga tahun terakhir</t>
    </r>
    <r>
      <rPr>
        <sz val="11"/>
        <rFont val="Calibri"/>
        <family val="2"/>
        <charset val="1"/>
        <scheme val="minor"/>
      </rPr>
      <t>.</t>
    </r>
  </si>
  <si>
    <r>
      <t xml:space="preserve">4.5.2  Kegiatan tenaga ahli/pakar dari luar PT (tidak termasuk dosen tidak tetap) sebagai pembicara tamu di program studi ini, dalam tiga tahun terakhir.
Catatan: </t>
    </r>
    <r>
      <rPr>
        <i/>
        <sz val="11"/>
        <rFont val="Calibri"/>
        <family val="2"/>
        <scheme val="minor"/>
      </rPr>
      <t>Tenaga ahli dari luar perguruan tinggi dengan tujuan untuk pengayaan pengetahuan dan bukan untuk mengisi kekurangan tenaga pengajar, tidak bekerja secara rutin</t>
    </r>
    <r>
      <rPr>
        <sz val="11"/>
        <rFont val="Calibri"/>
        <family val="2"/>
        <charset val="1"/>
        <scheme val="minor"/>
      </rPr>
      <t>.</t>
    </r>
  </si>
  <si>
    <t xml:space="preserve">4.5.3  Keikutsertaan dosen tetap dalam kegiatan seminar ilmiah/ lokakarya/ penataran/ workshop/ pagelaran/ pameran/peragaan yang melibatkan ahli/pakar dari luar PT dalam tiga tahun terakhir.
Perhitungan skor sebagai berikut:
Misalkan:
a = jumlah makalah atau kegiatan (sebagai penyaji)
b = jumlah kehadiran (sebagai peserta)
n = jumlah dosen tetap
SP =  
</t>
  </si>
  <si>
    <t>4.5.4  Pengalaman dosen tetap                                             4.5.4.1  Persentase dosen tetap yang pernah menjadi pakar/konsultan/staf ahli/nara sumber (bukan pejabat penuh waktu seperti direktur, dirjen, menteri, dll), dalam tiga tahun terakhir</t>
  </si>
  <si>
    <t>4.5.4.2  Persentase dosen tetap yang menjadi anggota masyarakat/himpunan/asosiasi profesi dan/atau  ilmiah tingkat nasional dan/atau internasional dalam tiga tahun terakhir</t>
  </si>
  <si>
    <t>4.5.5  Pencapaian prestasi dosen tetap selama tiga tahun terakhir dalam mendapatkan penghargaan hibah, pendanaan program dan kegiatan akademik dari institusi tingkat lokal (PT), wilayah, nasional dan internasional.</t>
  </si>
  <si>
    <t xml:space="preserve">4.6.1.  Jumlah tenaga kependidikan                                         4.6.1.1 Pustakawan dan kualifikasinya
Catatan: nilai dihitung dengan rumus berikut:
A = (4 X1 + 3 X2 + 2 X3)/4
X1 = jumlah pustakawan yang berpendidikan S2 atau S3.
X2 = jumlah pustakawan yang berpendidikan D4 atau S1.
X3 = jumlah pustakawan yang berpendidikan D1, D2, atau D3.
</t>
  </si>
  <si>
    <t>4.6.1.2  Laboran, teknisi, analis, operator, dan programer.
Catatan:
Agar dibandingkan dengan kegiatan yang seharusnya dilakukan dalam PS yang bersangkutan.</t>
  </si>
  <si>
    <t xml:space="preserve">4.6.1.3 Tenaga administrasi dan kualifikasinya.
Catatan: nilai dihitung dengan rumus berikut:
D = (4 X1 + 3 X2 + 2 X3 + X4)/4
Misalkan:
X1 = jumlah tenaga administrasi yang berpendidikan D4 atau S1 ke atas.
X2 = jumlah tenaga administrasi yang berpendidikan D3.
X3 = jumlah tenaga administrasi  yang berpendidikan D1 atau D2
X4 = jumlah tenaga administrasi yang berpendidikan SMU/SMK
</t>
  </si>
  <si>
    <t xml:space="preserve">4.6.2  Upaya yang telah dilakukan PS dalam meningkatkan kualifikasi dan kompetensi tenaga kependidikan. 
Upaya peningkatan kualifikasi dan kompetensi dikaitkan dengan:
1. Pemberian kesempatan belajar/pelatihan
2. Pemberian fasilitas, termasuk dana
3. Jenjang karir
</t>
  </si>
  <si>
    <t>5.1  Kurikulum harus memuat standar kompetensi lulusan yang terstruktur dalam kompetensi utama, pendukung dan lainnya yang mendukung  tercapainya tujuan, terlaksananya misi, dan terwujudnya visi program studi.</t>
  </si>
  <si>
    <t xml:space="preserve">5.1.1  Kompetensi lulusan
5.1.1.1  Kejelasan perumusan kompetensi lulusan di dalam kurikulum
</t>
  </si>
  <si>
    <t>5.1.1.2  Orientasi dan kesesuaian kompetensi lulusan dengan visi dan misi program studi</t>
  </si>
  <si>
    <t>5.1.2.1.1  Struktur Kurikulum: perkuliahan, tugas-tudas khusus, penelitian tesis, penulisan hasil penelitian tesis, kesesuaian mata kuliah dengan standar kompetensi</t>
  </si>
  <si>
    <t>5.1.2.1.2  Mata kuliah dilengkapi dengan deskripsi mata kuliah, silabus dan SAP</t>
  </si>
  <si>
    <t>5.1.2.2   Fleksibilitas mata kuliah pilihan
Catatan:
• Bagi PS yang memiliki jalur pilihan/peminatan/konsentrasi,  matakuliah yang khas jalur pilihan/peminatan/ konsentrasi dianggap sebagai mata kuliah pilihan</t>
  </si>
  <si>
    <t>5.1.3  Kurikulum dan seluruh kelengkapannya harus ditinjau ulang dalam kurun waktu tertentu oleh program studi bersama fihak-fihak terkait (relevansi sosial dan relevansi epistemologis) untuk menyesuaikannya dengan perkembangan Ipteks dan kebutuhan pemangku kepentingan (stakeholders)</t>
  </si>
  <si>
    <t>5.1.3.1  Pelaksanaan peninjauan kurikulum selama lima tahun terakhir</t>
  </si>
  <si>
    <t>5.1.3.2  Penyesuaian kurikulum dengan perkembangan Ipteks dan kebutuhan masyarakat</t>
  </si>
  <si>
    <t>5.2  Persyaratan dalam mengikuti pendidikan magister dan persyaratan kelulusannya</t>
  </si>
  <si>
    <t>5.2  Persyaratan yang harus dipenuhi mahasiswa selama mengikuti pendidikan magister, proses pelaksanaan dan persyaratan kelulusannya.                                                          5.2.1  Persyaratan mukim</t>
  </si>
  <si>
    <t>5.2.2. Persyaratan penguasaan bahasa Inggris.                    Untuk bahasa Inggris standarnya adalah TOEFL</t>
  </si>
  <si>
    <t>5.2.3 Mengikuti perkuliahan dan ujian mata kuliah (atau tugas-tugas setara dari komisi pembimbing) yang isinya berupa perkembangan ilmu mutakhir dalam bidangnya.</t>
  </si>
  <si>
    <t>5.2.4 Penyajian dan penilaian rencana penelitian.</t>
  </si>
  <si>
    <t>5.2.6 Sistem penjaminan mutu tesis dan pelaksanaannya</t>
  </si>
  <si>
    <t>5.2.7 Keanggotaan tim penguji pada ujian akhir studi magister</t>
  </si>
  <si>
    <t>5.3 Mekanisme monitoring perkuliahan</t>
  </si>
  <si>
    <t>5.3.2  Mutu soal ujian.</t>
  </si>
  <si>
    <t>5.4  Sistem pembimbingan penelitian tesis dan penulisan tesis.</t>
  </si>
  <si>
    <t>5.4.3  Rata-rata lama penyelesaian tugas akhir/tesis dalam tiga tahun terakhir</t>
  </si>
  <si>
    <t>5.5  Monitoring dan evaluasi pelaksanaan proses pembelajaran</t>
  </si>
  <si>
    <t xml:space="preserve">5.5  Pelaksanaan pembelajaran memiliki mekanisme untuk memonitor, mengkaji dan memperbaiki pelaksanaan proses pembelajaran. Penilaian didasarkan atas:                                (1) Mutu standard operating procedure (SOP) monitoring dan evaluasi (monev)
(2) Keberadaan komisi/lembaga monev dan efektivitasnya
(3) Mekanisme monev
</t>
  </si>
  <si>
    <t xml:space="preserve">5.5.1  Monitoring dan evaluasi proses  penyusunan usul penelitian dan pelaksanaan penelitian tesis.        Penyimpangan yang bisa terjadi antara lain:
1. Ketidaksesuaian landasan filosofis penelitian dengan topik penelitian.
2. Metode penelitian yang kurang tepat.
3. Duplikasi topik penelitian dengan hasil penelitian yang sudah ada.
4. Pembimbingan tidak berjalan baik.
</t>
  </si>
  <si>
    <t xml:space="preserve">5.5.2  Monitoring dan evaluasi proses penulisan tesis.        Penyimpangan yang bisa terjadi antara lain:
1. Format tesis tidak sesuai dengan format yang ditetapkan.
2. Data dan informasi yang digunakan tidak konsisten.
3. Dosen pembimbing tidak membaca dengan teliti draf tesis.
</t>
  </si>
  <si>
    <t xml:space="preserve">5.5.3  Monitoring dan evaluasi kelayakan dosen dalam proses pembimbingan penelitian tesis.                                 Penyimpangan yang bisa terjadi antara lain:
1. Dosen pembimbing tesis membimbing mahasiswa dalam jumlah yang melebihi kewajaran.
2. Kualifikasi keilmuan dosen tidak sesuai atau di bawah standar
3. Dosen pembimbing tidak melaksanakan tugas-tugas pembimbingan sesuai dengan ketentuan.
</t>
  </si>
  <si>
    <t xml:space="preserve">5.5.4  Monitoring dan evaluasi ujian akhir  studi magister.  Penyimpangan yang bisa terjadi antara lain:
1.  Pelaksanaan ujian lebih menyerupai perbaikan tesis.
2. Kehadiran komisi penguji tidak lengkap.
</t>
  </si>
  <si>
    <t>5.6.1 Kebijakan tertulis tentang suasana akademik (otonomi keilmuan, kebebasan akademik, kebebasan mimbar akademik, kemitraan dosen-mahasiswa)</t>
  </si>
  <si>
    <t xml:space="preserve">5.6  Upaya peningkatan suasana akademik: Kebijakan tentang suasana akademik, </t>
  </si>
  <si>
    <t>5.6.2 Ketersediaan dan jenis prasarana, sarana dan dana yang memungkinkan terciptanya interaksi akademik antara sivitas akademika</t>
  </si>
  <si>
    <t>5.6.3 Interaksi akademik berupa program dan kegiatan akademik, selain perkuliahan dan tugas-tugas khusus, untuk menciptakan suasana akademik (seminar, simposium, lokakarya, bedah buku dll).</t>
  </si>
  <si>
    <t xml:space="preserve">5.6.4  Pengembangan perilaku kecendekiawanan (kemampuan untuk menanggapi dan memberikan solusi pada masalah masyarakat dan lingkungan).                         Bentuk kegiatan antara lain dapat berupa:
1. Kegiatan penanggulangan kemiskinan.
2. Pelestarian lingkungan.
3. Peningkatan kesejahteraan masyarakat.
4. Kegiatan penanggulangan masalah  ekonomi, politik, sosial, budaya, dan lingkungan lainnya.
</t>
  </si>
  <si>
    <t>6.1  Pembiayaan</t>
  </si>
  <si>
    <t>6.1  Keterlibatan program studi dalam perencanaan target kinerja, perencanaan kegiatan/ kerja dan perencanaan alokasi dan pengelolaan dana.                                     Keterlibatan aktif program studi harus tercerminkan dengan bukti tertulis tentang proses perencanaan, pengelolaan dan pelaporan serta pertanggungjawaban penggunaan dana kepada pemangku kepentingan melalui mekanisme yang transparan dan akuntabel</t>
  </si>
  <si>
    <t>6.2  Perolehan dan penggunaan dana (termasuk hibah) dalam lima tahun terakhir.</t>
  </si>
  <si>
    <t>6.2.2  Rata-rata dana operasional per mahasiswa per tahun dalam tiga tahun terakhir.</t>
  </si>
  <si>
    <t>6.3.2  Tempat kerja mahasiswa program studi magister: (1) Ketersediaan meja kerja dan (2) akses internet.</t>
  </si>
  <si>
    <t>6.3.3  Prasarana (kantor, ruang kelas, ruang laboratorium, studio, ruang perpustakaan, kebun percobaan, dsb. kecuali  ruang dosen) yang dipergunakan PS dalam proses pembelajaran.</t>
  </si>
  <si>
    <t>6.4.1  Bahan Pustaka                                                                   6.4.1.1  Bahan pustaka berupa buku teks lanjut.</t>
  </si>
  <si>
    <t>6.4.1.2  Bahan pustaka berupa jurnal ilmiah terakreditasi Dikti/LIPI</t>
  </si>
  <si>
    <t>6.4.1.3  Bahan pustaka  berupa jurnal ilmiah internasional (termasuk e-journal)</t>
  </si>
  <si>
    <t>6.4.1.4  Bahan pustaka berupa prosiding seminar dalam tiga tahun terakhir</t>
  </si>
  <si>
    <t xml:space="preserve">6.4.2  Sarana utama ketersediaan, akses dan pendayagunaan sarana utama di laboratorium  (tempat praktikum, bengkel, studio, ruang simulasi, rumah sakit, puskesmas/balai kesehatan, green house, lahan untuk pertanian, dan sejenisnya).
</t>
  </si>
  <si>
    <t>6.5 Sistem Informasi                                                                     6.5.1  Sistem informasi dan fasilitas yang digunakan PS dalam proses pembelajaran (hardware, software, e-learning, perpustakaan, dll.)</t>
  </si>
  <si>
    <t xml:space="preserve">6.5.2  Aksesibilitas data dalam sistem informasi
Nilai butir ini didasarkan pada hasil penilaian 11 jenis data (lihat kolom 1 pada tabel butir 6.5.2) dengan cara berikut:
Skor akhir = 
(jumlah total skor pada ke-11 jenis data) : 11
Sedang  untuk setiap jenis data, penilaian didasarkan atas aturan berikut:
1: Data ditangani secara manual 
2: Data ditangani dengan komputer tanpa jaringan
3: Data ditangani dengan komputer, serta dapat diakses melalui  jaringan lokal (LAN)
4: Data ditangani dengan komputer, serta dapat diakses melalui jaringan luas (WAN)
</t>
  </si>
  <si>
    <t>7.1  Produktivitas dan mutu hasil penelitian dosen</t>
  </si>
  <si>
    <t>7.1.1.1  Keberadaan dan kesesuaian agenda penelitian dosen dengan bidang studi.</t>
  </si>
  <si>
    <t>7.1.1.2  Lingkup jaringan penelitian</t>
  </si>
  <si>
    <t>7.1.3  Dampak hasil penelitian dosen atau penelitian tesis magister terhadap peningkatan aspek berikut:                         (1) produktivitas,
(2) kesejahteraan masyarakat, 
(3) mutu lingkungan.</t>
  </si>
  <si>
    <t xml:space="preserve">7.1.4  Jumlah penelitian yang sesuai dengan bidang keilmuan PS, yang dilakukan oleh dosen tetap yang bidang keahliannya sama dengan PS selama tiga tahun.          Penilaian dilakukan dengan penghitungan berikut:                 NK = Nilai kasar =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</si>
  <si>
    <t xml:space="preserve">7.1.5.1 Jumlah artikel ilmiah yang dihasilkan oleh dosen tetap yang bidang keahliannya sama dengan PS per tahun, selama 3 tahun
Penilaian dilakukan dengan penghitungan berikut:
NK = Nilai kasar =  
Keterangan:
na =   Jumlah artikel ilmiah tingkat internasional  yang sesuai bidang ilmu
nb =   Jumlah artikel tingkat nasional atau buku yang sesuai bidang ilmu
nc =   Jumlah karya ilmiah (artikel dalam jurnal yang belum terakreditasi Dikti, jurnal ilmiah populer, koran, diktat) yang sesuai bidang ilmu
f  =  Jumlah dosen tetap yang bidang keahliannya sesuai dengan PS
</t>
  </si>
  <si>
    <t>7.1.5.2  Artikel ilmiah yang tercatat dalam lembaga sitasi.</t>
  </si>
  <si>
    <t xml:space="preserve">7.2.2  Hasil/dampak  kegiatan pelayanan/pengabdian kepada masyarakat dari dosen program studi.                                   Hasil/dampak bagi kegiatan PkM dapat berupa salah satu atau beberapa aspek berikut:
1. Peningkatan pendapatan, 
2. Peningkatan pengetahuan, 
3. Peningkatan produksi,
4. Perubahan perilaku ke arah yang positif,
5. Peningkatan mutu lingkungan.
</t>
  </si>
  <si>
    <t>PROGRAM MAGISTER (S2)</t>
  </si>
  <si>
    <r>
      <t>1.2   Pemahaman  visi, misi, tujuan, dan sasaran Program Studi oleh seluruh pemangku kepentingan internal (</t>
    </r>
    <r>
      <rPr>
        <i/>
        <sz val="11"/>
        <rFont val="Calibri"/>
        <family val="2"/>
        <scheme val="minor"/>
      </rPr>
      <t>internal stakeholders</t>
    </r>
    <r>
      <rPr>
        <sz val="11"/>
        <rFont val="Calibri"/>
        <family val="2"/>
        <charset val="1"/>
        <scheme val="minor"/>
      </rPr>
      <t>): sivitas akademika (dosen dan mahasiswa) dan tenaga kependidikan.</t>
    </r>
  </si>
  <si>
    <r>
      <t>3.1</t>
    </r>
    <r>
      <rPr>
        <b/>
        <sz val="10"/>
        <rFont val="Arial Narrow"/>
        <family val="2"/>
      </rPr>
      <t xml:space="preserve">  </t>
    </r>
    <r>
      <rPr>
        <sz val="10"/>
        <rFont val="Arial"/>
        <family val="2"/>
      </rPr>
      <t>Sistem rekrutmen calon mahasiswa baru: dokumentasi kebijakan dan persyaratan penerimaan.</t>
    </r>
  </si>
  <si>
    <r>
      <t>3.2.1.f  Persentase mahasiswa WNA terhadap jumlah mahasiswa (= M</t>
    </r>
    <r>
      <rPr>
        <vertAlign val="subscript"/>
        <sz val="10"/>
        <rFont val="Arial"/>
        <family val="2"/>
      </rPr>
      <t>WNA</t>
    </r>
    <r>
      <rPr>
        <sz val="10"/>
        <rFont val="Arial"/>
        <family val="2"/>
      </rPr>
      <t>)</t>
    </r>
  </si>
  <si>
    <r>
      <t xml:space="preserve">4.4.1  Persentase jumlah dosen tidak tetap, terhadap jumlah seluruh dosen (= PDTT).  </t>
    </r>
    <r>
      <rPr>
        <i/>
        <sz val="11"/>
        <rFont val="Calibri"/>
        <family val="2"/>
        <scheme val="minor"/>
      </rPr>
      <t>Jika dosen tetap dinilai baik dalam hal beban kerja (skor butir 4.3.2 bernilai ≥ 3), maka skor pada butir ini sama dengan 4.  Jika tidak, gunakan aturan pada kolom di sebelah kanan</t>
    </r>
    <r>
      <rPr>
        <sz val="11"/>
        <rFont val="Calibri"/>
        <family val="2"/>
        <scheme val="minor"/>
      </rPr>
      <t>.</t>
    </r>
  </si>
  <si>
    <r>
      <t>4.5.4.3  Dosen tetap yang pernah menjadi guru besar tamu (</t>
    </r>
    <r>
      <rPr>
        <i/>
        <sz val="10"/>
        <rFont val="Arial"/>
        <family val="2"/>
      </rPr>
      <t>visiting professor)</t>
    </r>
    <r>
      <rPr>
        <sz val="10"/>
        <rFont val="Arial"/>
        <family val="2"/>
      </rPr>
      <t xml:space="preserve"> dalam tiga tahun terakhir</t>
    </r>
    <r>
      <rPr>
        <i/>
        <sz val="10"/>
        <rFont val="Arial"/>
        <family val="2"/>
      </rPr>
      <t>.</t>
    </r>
  </si>
  <si>
    <t>5.2.5 Penyajian hasil penelitian tesis dalam seminar.</t>
  </si>
  <si>
    <t xml:space="preserve">5.3.1 Pelaksanaan pembelajaran memiliki mekanisme untuk memonitor, mengkaji, dan memperbaiki perkuliahan setiap semester tentang:                                                                            (a) kehadiran mahasiswa
(b) kehadiran dosen
(c) materi kuliah
Penilaian butir ini dihitung dengan cara berikut:
Skor akhir  =   Jml sekor setiap butir : 3
Sedangkan penghitungan skor untuk setiap butir  sebagai berikut:
1: Tidak ada monitoring
2: Ada monitoring tetapi tidak ada evaluasi
3: Ada monitoring, evaluasi tidak kontinu
4: Ada monitoring  dan evaluasi secara kontinu
</t>
  </si>
  <si>
    <t>5.4.1  Ketersediaan panduan, sosialisasi, dan pelaksanaannya</t>
  </si>
  <si>
    <r>
      <t xml:space="preserve">5.4.2.1  Jumlah maksimum mahasiswa yang dibimbing oleh seorang dosen pembimbing utama tesis. Dalam hal jumlah mahasiswa bimbingan, penilaian berdasarkan </t>
    </r>
    <r>
      <rPr>
        <i/>
        <sz val="10"/>
        <rFont val="Arial"/>
        <family val="2"/>
      </rPr>
      <t>expert judgment.</t>
    </r>
  </si>
  <si>
    <t>5.4.2.2  Jumlah maksimum mahasiswa yang dibimbing oleh seorang dosen pembimbing baik sebagai ketua pembimbing (pembimbing utama) dan anggota</t>
  </si>
  <si>
    <t>5.4.2.3  Jabatan akademik (fungsional) dosen sebagai ketua pembimbing tesis</t>
  </si>
  <si>
    <r>
      <t>6.2.1  Persentase perolehan dana dari mahasiswa dibandingkan dengan total penerimaan dana (= PD</t>
    </r>
    <r>
      <rPr>
        <vertAlign val="subscript"/>
        <sz val="10"/>
        <rFont val="Arial"/>
        <family val="2"/>
      </rPr>
      <t>MHS</t>
    </r>
    <r>
      <rPr>
        <sz val="10"/>
        <rFont val="Arial"/>
        <family val="2"/>
      </rPr>
      <t>)</t>
    </r>
  </si>
  <si>
    <t>6.2.3  Dana penelitian dosen dalam tiga tahun terakhir.</t>
  </si>
  <si>
    <t>6.2.4  Dana pelayanan/ pengabdian kepada masyarakat dalam tiga  tahun terakhir</t>
  </si>
  <si>
    <r>
      <t xml:space="preserve">6.3.4 </t>
    </r>
    <r>
      <rPr>
        <b/>
        <sz val="10"/>
        <rFont val="Arial Narrow"/>
        <family val="2"/>
      </rPr>
      <t xml:space="preserve"> </t>
    </r>
    <r>
      <rPr>
        <sz val="10"/>
        <rFont val="Arial"/>
        <family val="2"/>
      </rPr>
      <t>Prasarana lain yang menunjang (misalnya tempat olah raga dan seni, ruang bersama, poliklinik)</t>
    </r>
  </si>
  <si>
    <t>7.1.2  Penggunaan pendekatan dan pemikiran baru dalam penelitian dosen dan mahasiswa.</t>
  </si>
  <si>
    <r>
      <t>7.1.6  Persentase  mahasiswa program magister yang penelitian tesisnya adalah bagian dari penelitian dosen (=P</t>
    </r>
    <r>
      <rPr>
        <vertAlign val="subscript"/>
        <sz val="10"/>
        <rFont val="Arial"/>
        <family val="2"/>
      </rPr>
      <t>DM</t>
    </r>
    <r>
      <rPr>
        <sz val="10"/>
        <rFont val="Arial"/>
        <family val="2"/>
      </rPr>
      <t>).</t>
    </r>
  </si>
  <si>
    <t>7.1.7  Karya-karya dosen atau mahasiswa PS yang telah memperoleh hak paten atau surat pengakuan/penghargaan dari lembaga nasional/ internasional dalam tiga tahun terakhir.</t>
  </si>
</sst>
</file>

<file path=xl/styles.xml><?xml version="1.0" encoding="utf-8"?>
<styleSheet xmlns="http://schemas.openxmlformats.org/spreadsheetml/2006/main">
  <numFmts count="2">
    <numFmt numFmtId="41" formatCode="_(* #,##0_);_(* \(#,##0\);_(* &quot;-&quot;_);_(@_)"/>
    <numFmt numFmtId="164" formatCode="_(* #,##0.00_);_(* \(#,##0.00\);_(* &quot;-&quot;_);_(@_)"/>
  </numFmts>
  <fonts count="39">
    <font>
      <sz val="11"/>
      <color theme="1"/>
      <name val="Calibri"/>
      <family val="2"/>
      <charset val="1"/>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sz val="14"/>
      <color theme="1"/>
      <name val="Calibri"/>
      <family val="2"/>
      <scheme val="minor"/>
    </font>
    <font>
      <sz val="14"/>
      <name val="Calibri"/>
      <family val="2"/>
      <scheme val="minor"/>
    </font>
    <font>
      <sz val="11"/>
      <color theme="1"/>
      <name val="Calibri"/>
      <family val="2"/>
      <scheme val="minor"/>
    </font>
    <font>
      <b/>
      <sz val="11"/>
      <color theme="0"/>
      <name val="Calibri"/>
      <family val="2"/>
      <scheme val="minor"/>
    </font>
    <font>
      <sz val="9"/>
      <color indexed="81"/>
      <name val="Tahoma"/>
      <family val="2"/>
    </font>
    <font>
      <sz val="8"/>
      <color indexed="81"/>
      <name val="Tahoma"/>
      <family val="2"/>
    </font>
    <font>
      <b/>
      <sz val="11"/>
      <name val="Calibri"/>
      <family val="2"/>
      <scheme val="minor"/>
    </font>
    <font>
      <b/>
      <sz val="12"/>
      <color theme="1"/>
      <name val="Calibri"/>
      <family val="2"/>
      <scheme val="minor"/>
    </font>
    <font>
      <sz val="11"/>
      <color theme="0"/>
      <name val="Calibri"/>
      <family val="2"/>
      <charset val="1"/>
      <scheme val="minor"/>
    </font>
    <font>
      <b/>
      <sz val="14"/>
      <color theme="1"/>
      <name val="Calibri"/>
      <family val="2"/>
      <scheme val="minor"/>
    </font>
    <font>
      <sz val="12"/>
      <color rgb="FF000000"/>
      <name val="Calibri"/>
      <family val="2"/>
      <scheme val="minor"/>
    </font>
    <font>
      <b/>
      <sz val="12"/>
      <color rgb="FF000000"/>
      <name val="Calibri"/>
      <family val="2"/>
      <scheme val="minor"/>
    </font>
    <font>
      <sz val="11"/>
      <name val="Calibri"/>
      <family val="2"/>
      <charset val="1"/>
      <scheme val="minor"/>
    </font>
    <font>
      <sz val="11"/>
      <color theme="1"/>
      <name val="Calibri"/>
      <family val="2"/>
      <charset val="1"/>
      <scheme val="minor"/>
    </font>
    <font>
      <b/>
      <sz val="8"/>
      <color indexed="81"/>
      <name val="Tahoma"/>
      <family val="2"/>
    </font>
    <font>
      <b/>
      <sz val="16"/>
      <color theme="1"/>
      <name val="Arial"/>
      <family val="2"/>
    </font>
    <font>
      <b/>
      <sz val="16"/>
      <color rgb="FFFF0000"/>
      <name val="Calibri"/>
      <family val="2"/>
      <scheme val="minor"/>
    </font>
    <font>
      <b/>
      <sz val="14"/>
      <color theme="0"/>
      <name val="Calibri"/>
      <family val="2"/>
      <scheme val="minor"/>
    </font>
    <font>
      <b/>
      <sz val="14"/>
      <color rgb="FFFF0000"/>
      <name val="Calibri"/>
      <family val="2"/>
      <scheme val="minor"/>
    </font>
    <font>
      <b/>
      <sz val="11"/>
      <name val="Calibri"/>
      <family val="2"/>
      <charset val="1"/>
      <scheme val="minor"/>
    </font>
    <font>
      <b/>
      <sz val="14"/>
      <color rgb="FFFF0000"/>
      <name val="Calibri"/>
      <family val="2"/>
      <charset val="1"/>
      <scheme val="minor"/>
    </font>
    <font>
      <b/>
      <sz val="26"/>
      <color theme="1"/>
      <name val="Calibri"/>
      <family val="2"/>
      <scheme val="minor"/>
    </font>
    <font>
      <b/>
      <sz val="10"/>
      <color theme="1"/>
      <name val="Calibri"/>
      <family val="2"/>
      <scheme val="minor"/>
    </font>
    <font>
      <b/>
      <sz val="12"/>
      <color theme="1"/>
      <name val="Arial"/>
      <family val="2"/>
    </font>
    <font>
      <b/>
      <sz val="26"/>
      <color theme="1"/>
      <name val="Calibri"/>
      <family val="2"/>
      <scheme val="minor"/>
    </font>
    <font>
      <b/>
      <sz val="14"/>
      <name val="Calibri"/>
      <family val="2"/>
      <scheme val="minor"/>
    </font>
    <font>
      <sz val="11"/>
      <color rgb="FFFF0000"/>
      <name val="Calibri"/>
      <family val="2"/>
      <charset val="1"/>
      <scheme val="minor"/>
    </font>
    <font>
      <i/>
      <sz val="11"/>
      <name val="Calibri"/>
      <family val="2"/>
      <scheme val="minor"/>
    </font>
    <font>
      <b/>
      <sz val="26"/>
      <name val="Calibri"/>
      <family val="2"/>
      <scheme val="minor"/>
    </font>
    <font>
      <sz val="10"/>
      <name val="Arial"/>
      <family val="2"/>
    </font>
    <font>
      <b/>
      <i/>
      <sz val="11"/>
      <name val="Calibri"/>
      <family val="2"/>
      <scheme val="minor"/>
    </font>
    <font>
      <b/>
      <sz val="10"/>
      <name val="Arial Narrow"/>
      <family val="2"/>
    </font>
    <font>
      <vertAlign val="subscript"/>
      <sz val="10"/>
      <name val="Arial"/>
      <family val="2"/>
    </font>
    <font>
      <i/>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rgb="FF00B0F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2">
    <xf numFmtId="0" fontId="0" fillId="0" borderId="0"/>
    <xf numFmtId="41" fontId="18" fillId="0" borderId="0" applyFont="0" applyFill="0" applyBorder="0" applyAlignment="0" applyProtection="0"/>
  </cellStyleXfs>
  <cellXfs count="242">
    <xf numFmtId="0" fontId="0" fillId="0" borderId="0" xfId="0"/>
    <xf numFmtId="0" fontId="0" fillId="0" borderId="0" xfId="0" applyFill="1" applyProtection="1"/>
    <xf numFmtId="0" fontId="4" fillId="0" borderId="0" xfId="0" applyFont="1" applyFill="1" applyProtection="1"/>
    <xf numFmtId="0" fontId="5" fillId="0" borderId="0" xfId="0" applyFont="1" applyFill="1" applyProtection="1"/>
    <xf numFmtId="0" fontId="6" fillId="0" borderId="0" xfId="0" applyFont="1" applyFill="1" applyProtection="1"/>
    <xf numFmtId="0" fontId="0" fillId="0" borderId="0" xfId="0" applyAlignment="1">
      <alignment horizontal="center" vertical="center"/>
    </xf>
    <xf numFmtId="0" fontId="7" fillId="0" borderId="0" xfId="0" applyFont="1"/>
    <xf numFmtId="0" fontId="2" fillId="0" borderId="0" xfId="0" applyFont="1" applyAlignment="1">
      <alignment horizontal="center"/>
    </xf>
    <xf numFmtId="0" fontId="0" fillId="0" borderId="0" xfId="0" applyBorder="1"/>
    <xf numFmtId="0" fontId="0" fillId="0" borderId="0" xfId="0" applyFill="1"/>
    <xf numFmtId="0" fontId="2" fillId="0" borderId="0" xfId="0" applyFont="1" applyFill="1" applyProtection="1"/>
    <xf numFmtId="0" fontId="11" fillId="0" borderId="0" xfId="0" applyFont="1" applyFill="1" applyProtection="1"/>
    <xf numFmtId="0" fontId="2" fillId="0" borderId="0" xfId="0" applyFont="1"/>
    <xf numFmtId="0" fontId="8" fillId="2" borderId="1" xfId="0" applyFont="1" applyFill="1" applyBorder="1" applyAlignment="1">
      <alignment horizontal="center" vertical="center"/>
    </xf>
    <xf numFmtId="0" fontId="12" fillId="3" borderId="1" xfId="0" applyFont="1" applyFill="1" applyBorder="1" applyAlignment="1" applyProtection="1">
      <alignment horizontal="center" vertical="center" wrapText="1"/>
    </xf>
    <xf numFmtId="0" fontId="14" fillId="3" borderId="0" xfId="0" applyFont="1" applyFill="1" applyProtection="1"/>
    <xf numFmtId="2" fontId="14" fillId="3" borderId="0" xfId="0" applyNumberFormat="1" applyFont="1" applyFill="1" applyProtection="1"/>
    <xf numFmtId="0" fontId="0" fillId="3" borderId="0" xfId="0" applyFill="1" applyProtection="1"/>
    <xf numFmtId="0" fontId="0" fillId="0" borderId="0" xfId="0" applyProtection="1"/>
    <xf numFmtId="1" fontId="14" fillId="3" borderId="0" xfId="0" applyNumberFormat="1" applyFont="1" applyFill="1" applyAlignment="1" applyProtection="1">
      <alignment horizontal="left"/>
    </xf>
    <xf numFmtId="2" fontId="0" fillId="0" borderId="0" xfId="0" applyNumberFormat="1" applyProtection="1"/>
    <xf numFmtId="0" fontId="15" fillId="0" borderId="0" xfId="0" applyFont="1" applyAlignment="1" applyProtection="1">
      <alignment horizontal="left" vertical="center"/>
    </xf>
    <xf numFmtId="2" fontId="3" fillId="0" borderId="1" xfId="0" applyNumberFormat="1" applyFont="1" applyBorder="1" applyAlignment="1" applyProtection="1">
      <alignment horizontal="center"/>
    </xf>
    <xf numFmtId="0" fontId="2" fillId="0" borderId="1" xfId="0" applyFont="1" applyBorder="1" applyAlignment="1" applyProtection="1">
      <alignment horizontal="center"/>
    </xf>
    <xf numFmtId="0" fontId="3" fillId="0" borderId="0" xfId="0" applyFont="1" applyAlignment="1" applyProtection="1">
      <alignment horizontal="left" vertical="center"/>
    </xf>
    <xf numFmtId="0" fontId="15" fillId="0" borderId="0" xfId="0" applyFont="1" applyProtection="1"/>
    <xf numFmtId="2" fontId="12" fillId="3" borderId="1" xfId="0" applyNumberFormat="1" applyFont="1" applyFill="1" applyBorder="1" applyAlignment="1" applyProtection="1">
      <alignment horizontal="center"/>
    </xf>
    <xf numFmtId="0" fontId="16" fillId="0" borderId="0" xfId="0" applyFont="1" applyAlignment="1" applyProtection="1">
      <alignment horizontal="left" vertical="center"/>
    </xf>
    <xf numFmtId="0" fontId="0" fillId="0" borderId="1" xfId="0" applyBorder="1" applyAlignment="1" applyProtection="1">
      <alignment horizontal="left"/>
    </xf>
    <xf numFmtId="0" fontId="0" fillId="0" borderId="1" xfId="0" applyBorder="1" applyAlignment="1" applyProtection="1">
      <alignment horizontal="center"/>
    </xf>
    <xf numFmtId="0" fontId="12" fillId="0" borderId="0" xfId="0" applyFont="1" applyAlignment="1" applyProtection="1">
      <alignment horizontal="left" vertical="center"/>
    </xf>
    <xf numFmtId="0" fontId="16" fillId="0" borderId="0" xfId="0" applyFont="1" applyProtection="1"/>
    <xf numFmtId="0" fontId="2" fillId="0" borderId="0" xfId="0" applyFont="1" applyProtection="1"/>
    <xf numFmtId="0" fontId="0" fillId="0" borderId="0" xfId="0" applyAlignment="1" applyProtection="1">
      <alignment horizontal="left"/>
    </xf>
    <xf numFmtId="2" fontId="12" fillId="3" borderId="1" xfId="0" applyNumberFormat="1" applyFont="1" applyFill="1" applyBorder="1" applyProtection="1"/>
    <xf numFmtId="0" fontId="12" fillId="3" borderId="1" xfId="0" applyFont="1" applyFill="1" applyBorder="1" applyAlignment="1" applyProtection="1">
      <alignment horizontal="center"/>
    </xf>
    <xf numFmtId="41" fontId="0" fillId="0" borderId="0" xfId="1" applyFont="1"/>
    <xf numFmtId="0" fontId="2" fillId="7" borderId="1" xfId="0" applyFont="1" applyFill="1" applyBorder="1" applyAlignment="1" applyProtection="1">
      <alignment horizontal="left"/>
    </xf>
    <xf numFmtId="0" fontId="2" fillId="0" borderId="0" xfId="0" applyFont="1" applyFill="1" applyBorder="1" applyAlignment="1" applyProtection="1">
      <alignment horizontal="left"/>
    </xf>
    <xf numFmtId="0" fontId="0" fillId="0" borderId="0" xfId="0" applyProtection="1">
      <protection locked="0"/>
    </xf>
    <xf numFmtId="0" fontId="2" fillId="0" borderId="1" xfId="0" applyFont="1" applyBorder="1" applyProtection="1">
      <protection locked="0"/>
    </xf>
    <xf numFmtId="164" fontId="14" fillId="3" borderId="0" xfId="1" applyNumberFormat="1" applyFont="1" applyFill="1" applyProtection="1"/>
    <xf numFmtId="164" fontId="0" fillId="0" borderId="0" xfId="1" applyNumberFormat="1" applyFont="1" applyProtection="1"/>
    <xf numFmtId="164" fontId="15" fillId="0" borderId="0" xfId="1" applyNumberFormat="1" applyFont="1" applyAlignment="1" applyProtection="1">
      <alignment horizontal="left" vertical="center"/>
    </xf>
    <xf numFmtId="164" fontId="3" fillId="0" borderId="0" xfId="1" applyNumberFormat="1" applyFont="1" applyAlignment="1" applyProtection="1">
      <alignment horizontal="left" vertical="center"/>
    </xf>
    <xf numFmtId="164" fontId="15" fillId="0" borderId="0" xfId="1" applyNumberFormat="1" applyFont="1" applyProtection="1"/>
    <xf numFmtId="164" fontId="0" fillId="0" borderId="1" xfId="1" applyNumberFormat="1" applyFont="1" applyBorder="1" applyAlignment="1" applyProtection="1">
      <alignment horizontal="center"/>
    </xf>
    <xf numFmtId="164" fontId="2" fillId="7" borderId="8" xfId="1" applyNumberFormat="1" applyFont="1" applyFill="1" applyBorder="1" applyAlignment="1" applyProtection="1">
      <alignment horizontal="center"/>
    </xf>
    <xf numFmtId="164" fontId="2" fillId="0" borderId="0" xfId="1" applyNumberFormat="1" applyFont="1" applyFill="1" applyBorder="1" applyAlignment="1" applyProtection="1">
      <alignment horizontal="center"/>
    </xf>
    <xf numFmtId="164" fontId="2" fillId="0" borderId="0" xfId="1" applyNumberFormat="1" applyFont="1" applyProtection="1"/>
    <xf numFmtId="0" fontId="0" fillId="4" borderId="1" xfId="0" applyFill="1" applyBorder="1" applyAlignment="1" applyProtection="1">
      <alignment horizontal="center" vertical="center"/>
      <protection locked="0"/>
    </xf>
    <xf numFmtId="2" fontId="0" fillId="4" borderId="1" xfId="0" applyNumberFormat="1" applyFill="1" applyBorder="1" applyAlignment="1">
      <alignment horizontal="center" vertical="center"/>
    </xf>
    <xf numFmtId="0" fontId="0" fillId="0" borderId="0" xfId="0" applyAlignment="1" applyProtection="1">
      <alignment vertical="center" wrapText="1"/>
      <protection locked="0"/>
    </xf>
    <xf numFmtId="41" fontId="0" fillId="0" borderId="0" xfId="1" applyFont="1" applyProtection="1">
      <protection locked="0"/>
    </xf>
    <xf numFmtId="2" fontId="0" fillId="0" borderId="0" xfId="1" applyNumberFormat="1" applyFont="1" applyAlignment="1" applyProtection="1">
      <alignment horizontal="center" vertical="center" wrapText="1"/>
      <protection locked="0"/>
    </xf>
    <xf numFmtId="2" fontId="12" fillId="3" borderId="1" xfId="0" applyNumberFormat="1" applyFont="1" applyFill="1" applyBorder="1" applyAlignment="1" applyProtection="1">
      <alignment horizontal="center" vertical="center" wrapText="1"/>
      <protection locked="0"/>
    </xf>
    <xf numFmtId="2" fontId="0" fillId="8" borderId="1" xfId="0" applyNumberFormat="1" applyFill="1" applyBorder="1" applyAlignment="1" applyProtection="1">
      <alignment horizontal="center" vertical="center" wrapText="1"/>
      <protection locked="0"/>
    </xf>
    <xf numFmtId="2" fontId="0" fillId="0" borderId="0" xfId="0" applyNumberFormat="1" applyAlignment="1" applyProtection="1">
      <alignment horizontal="center" vertical="center" wrapText="1"/>
      <protection locked="0"/>
    </xf>
    <xf numFmtId="0" fontId="0" fillId="4" borderId="8" xfId="0" applyFill="1" applyBorder="1" applyAlignment="1" applyProtection="1">
      <alignment horizontal="center" vertical="center"/>
      <protection locked="0"/>
    </xf>
    <xf numFmtId="2" fontId="8" fillId="6" borderId="1" xfId="0" applyNumberFormat="1" applyFont="1" applyFill="1" applyBorder="1" applyAlignment="1">
      <alignment horizontal="center" vertical="center"/>
    </xf>
    <xf numFmtId="0" fontId="0" fillId="0" borderId="1" xfId="0" applyBorder="1" applyAlignment="1" applyProtection="1">
      <alignment horizontal="left" wrapText="1"/>
    </xf>
    <xf numFmtId="0" fontId="8" fillId="2" borderId="2" xfId="0" applyFont="1" applyFill="1" applyBorder="1" applyAlignment="1">
      <alignment horizontal="center" vertical="center"/>
    </xf>
    <xf numFmtId="0" fontId="0" fillId="9" borderId="2" xfId="0" applyFill="1" applyBorder="1" applyAlignment="1">
      <alignment horizontal="center" vertical="top"/>
    </xf>
    <xf numFmtId="0" fontId="0" fillId="9" borderId="1" xfId="0" applyFill="1" applyBorder="1" applyAlignment="1">
      <alignment horizontal="center" vertical="top"/>
    </xf>
    <xf numFmtId="0" fontId="17" fillId="9" borderId="1" xfId="0" applyFont="1" applyFill="1" applyBorder="1" applyAlignment="1" applyProtection="1">
      <alignment horizontal="left" vertical="top" wrapText="1"/>
    </xf>
    <xf numFmtId="0" fontId="17" fillId="9" borderId="1" xfId="0" applyFont="1" applyFill="1" applyBorder="1" applyAlignment="1">
      <alignment horizontal="center" vertical="top"/>
    </xf>
    <xf numFmtId="0" fontId="2" fillId="0" borderId="0" xfId="0" applyFont="1" applyAlignment="1">
      <alignment horizontal="left"/>
    </xf>
    <xf numFmtId="0" fontId="2" fillId="10" borderId="0" xfId="0" applyFont="1" applyFill="1" applyAlignment="1" applyProtection="1">
      <alignment horizontal="left" vertical="center"/>
    </xf>
    <xf numFmtId="0" fontId="2" fillId="10" borderId="0" xfId="0" applyFont="1" applyFill="1" applyAlignment="1" applyProtection="1">
      <alignment horizontal="center" vertical="center" wrapText="1"/>
    </xf>
    <xf numFmtId="2" fontId="2" fillId="10" borderId="0" xfId="0" applyNumberFormat="1" applyFont="1" applyFill="1" applyAlignment="1" applyProtection="1">
      <alignment horizontal="center" vertical="center" wrapText="1"/>
      <protection locked="0"/>
    </xf>
    <xf numFmtId="2" fontId="2" fillId="10" borderId="0" xfId="1" applyNumberFormat="1" applyFont="1" applyFill="1" applyAlignment="1" applyProtection="1">
      <alignment horizontal="center" vertical="center" wrapText="1"/>
      <protection locked="0"/>
    </xf>
    <xf numFmtId="0" fontId="5" fillId="10" borderId="0" xfId="0" applyFont="1" applyFill="1" applyAlignment="1" applyProtection="1">
      <alignment horizontal="center" vertical="center" wrapText="1"/>
    </xf>
    <xf numFmtId="2" fontId="5" fillId="10" borderId="0" xfId="0" applyNumberFormat="1" applyFont="1" applyFill="1" applyAlignment="1" applyProtection="1">
      <alignment horizontal="center" vertical="center" wrapText="1"/>
      <protection locked="0"/>
    </xf>
    <xf numFmtId="2" fontId="5" fillId="10" borderId="0" xfId="1" applyNumberFormat="1" applyFont="1" applyFill="1" applyAlignment="1" applyProtection="1">
      <alignment horizontal="center" vertical="center" wrapText="1"/>
      <protection locked="0"/>
    </xf>
    <xf numFmtId="0" fontId="0" fillId="10" borderId="0" xfId="0" applyFill="1" applyAlignment="1" applyProtection="1">
      <alignment horizontal="center" vertical="center" wrapText="1"/>
    </xf>
    <xf numFmtId="2" fontId="0" fillId="10" borderId="0" xfId="0" applyNumberFormat="1" applyFill="1" applyAlignment="1" applyProtection="1">
      <alignment horizontal="center" vertical="center" wrapText="1"/>
      <protection locked="0"/>
    </xf>
    <xf numFmtId="2" fontId="0" fillId="10" borderId="0" xfId="1" applyNumberFormat="1" applyFont="1" applyFill="1" applyAlignment="1" applyProtection="1">
      <alignment horizontal="center" vertical="center" wrapText="1"/>
      <protection locked="0"/>
    </xf>
    <xf numFmtId="0" fontId="23" fillId="10" borderId="0" xfId="0" applyFont="1" applyFill="1" applyAlignment="1">
      <alignment horizontal="left" vertical="center"/>
    </xf>
    <xf numFmtId="0" fontId="0" fillId="10" borderId="5" xfId="0" applyFill="1" applyBorder="1" applyAlignment="1">
      <alignment vertical="center"/>
    </xf>
    <xf numFmtId="0" fontId="13" fillId="10" borderId="5" xfId="0" applyFont="1" applyFill="1" applyBorder="1" applyAlignment="1">
      <alignment horizontal="center" vertical="center"/>
    </xf>
    <xf numFmtId="2" fontId="0" fillId="10" borderId="0" xfId="0" applyNumberFormat="1" applyFill="1" applyBorder="1" applyAlignment="1" applyProtection="1">
      <alignment horizontal="center" vertical="center" wrapText="1"/>
      <protection locked="0"/>
    </xf>
    <xf numFmtId="2" fontId="0" fillId="10" borderId="0" xfId="1" applyNumberFormat="1" applyFont="1" applyFill="1" applyBorder="1" applyAlignment="1" applyProtection="1">
      <alignment horizontal="center" vertical="center" wrapText="1"/>
      <protection locked="0"/>
    </xf>
    <xf numFmtId="0" fontId="0" fillId="10" borderId="0" xfId="0" applyFill="1" applyAlignment="1">
      <alignment horizontal="center" vertical="center"/>
    </xf>
    <xf numFmtId="0" fontId="0" fillId="10" borderId="0" xfId="0" applyFill="1" applyAlignment="1" applyProtection="1">
      <alignment horizontal="center" vertical="center"/>
    </xf>
    <xf numFmtId="0" fontId="22" fillId="2" borderId="1" xfId="0" applyFont="1" applyFill="1" applyBorder="1" applyAlignment="1">
      <alignment horizontal="center" vertical="center"/>
    </xf>
    <xf numFmtId="0" fontId="0" fillId="10" borderId="0" xfId="0" applyFill="1" applyBorder="1" applyAlignment="1">
      <alignment horizontal="center" vertical="center"/>
    </xf>
    <xf numFmtId="0" fontId="17" fillId="10" borderId="0" xfId="0" applyFont="1" applyFill="1" applyBorder="1" applyAlignment="1">
      <alignment horizontal="center" vertical="center"/>
    </xf>
    <xf numFmtId="0" fontId="17" fillId="10" borderId="0" xfId="0" applyFont="1" applyFill="1" applyBorder="1" applyAlignment="1">
      <alignment horizontal="left" vertical="top" wrapText="1"/>
    </xf>
    <xf numFmtId="0" fontId="17" fillId="10" borderId="0" xfId="0" applyFont="1" applyFill="1" applyAlignment="1">
      <alignment horizontal="center" vertical="center"/>
    </xf>
    <xf numFmtId="0" fontId="17" fillId="10" borderId="0" xfId="0" applyFont="1" applyFill="1" applyAlignment="1">
      <alignment horizontal="left" vertical="top" wrapText="1"/>
    </xf>
    <xf numFmtId="0" fontId="24" fillId="10" borderId="0" xfId="0" applyFont="1" applyFill="1" applyAlignment="1">
      <alignment horizontal="left" vertical="top" wrapText="1"/>
    </xf>
    <xf numFmtId="0" fontId="13" fillId="10" borderId="0" xfId="0" applyFont="1" applyFill="1" applyBorder="1" applyAlignment="1">
      <alignment horizontal="center" vertical="center"/>
    </xf>
    <xf numFmtId="0" fontId="25" fillId="10" borderId="0" xfId="0" applyFont="1" applyFill="1"/>
    <xf numFmtId="0" fontId="20" fillId="11" borderId="1" xfId="0" applyFont="1" applyFill="1" applyBorder="1" applyAlignment="1">
      <alignment horizontal="left"/>
    </xf>
    <xf numFmtId="0" fontId="0" fillId="11" borderId="1" xfId="0" applyFill="1" applyBorder="1"/>
    <xf numFmtId="0" fontId="2" fillId="11" borderId="1" xfId="0" applyFont="1" applyFill="1" applyBorder="1" applyAlignment="1">
      <alignment horizontal="center"/>
    </xf>
    <xf numFmtId="2" fontId="12" fillId="3" borderId="6" xfId="1" applyNumberFormat="1" applyFont="1" applyFill="1" applyBorder="1" applyAlignment="1" applyProtection="1">
      <alignment horizontal="center" vertical="center" wrapText="1"/>
      <protection locked="0"/>
    </xf>
    <xf numFmtId="2" fontId="0" fillId="8" borderId="6" xfId="1" applyNumberFormat="1" applyFont="1" applyFill="1" applyBorder="1" applyAlignment="1" applyProtection="1">
      <alignment horizontal="center" vertical="center" wrapText="1"/>
      <protection locked="0"/>
    </xf>
    <xf numFmtId="2" fontId="0" fillId="3" borderId="6" xfId="0" applyNumberFormat="1" applyFill="1" applyBorder="1" applyAlignment="1" applyProtection="1">
      <alignment horizontal="center" vertical="center"/>
    </xf>
    <xf numFmtId="0" fontId="0" fillId="3" borderId="6" xfId="0" applyFill="1" applyBorder="1" applyAlignment="1" applyProtection="1">
      <alignment horizontal="center" vertical="center"/>
    </xf>
    <xf numFmtId="0" fontId="12" fillId="3" borderId="1" xfId="0" applyFont="1" applyFill="1" applyBorder="1" applyAlignment="1" applyProtection="1">
      <alignment horizontal="center" vertical="center" wrapText="1"/>
      <protection locked="0"/>
    </xf>
    <xf numFmtId="0" fontId="0" fillId="8" borderId="1" xfId="0" applyFill="1" applyBorder="1" applyAlignment="1" applyProtection="1">
      <alignment vertical="center" wrapText="1"/>
      <protection locked="0"/>
    </xf>
    <xf numFmtId="0" fontId="13" fillId="10" borderId="0" xfId="0" applyFont="1" applyFill="1" applyAlignment="1">
      <alignment horizontal="center" vertical="center"/>
    </xf>
    <xf numFmtId="2" fontId="0" fillId="10" borderId="0" xfId="0" applyNumberFormat="1" applyFill="1" applyAlignment="1">
      <alignment horizontal="center" vertical="center"/>
    </xf>
    <xf numFmtId="0" fontId="23" fillId="10" borderId="0" xfId="0" applyFont="1" applyFill="1"/>
    <xf numFmtId="2" fontId="21" fillId="3" borderId="6" xfId="0" applyNumberFormat="1" applyFont="1" applyFill="1" applyBorder="1" applyAlignment="1" applyProtection="1">
      <alignment horizontal="center" vertical="center"/>
    </xf>
    <xf numFmtId="0" fontId="0" fillId="9" borderId="1" xfId="0" applyFill="1" applyBorder="1" applyAlignment="1">
      <alignment horizontal="center" vertical="top"/>
    </xf>
    <xf numFmtId="0" fontId="17" fillId="9" borderId="1" xfId="0" applyFont="1" applyFill="1" applyBorder="1" applyAlignment="1">
      <alignment horizontal="center" vertical="top"/>
    </xf>
    <xf numFmtId="0" fontId="0" fillId="9" borderId="1" xfId="0" applyFill="1" applyBorder="1" applyAlignment="1">
      <alignment horizontal="center" vertical="top"/>
    </xf>
    <xf numFmtId="0" fontId="27" fillId="3" borderId="1" xfId="0" applyFont="1" applyFill="1" applyBorder="1" applyAlignment="1" applyProtection="1">
      <alignment horizontal="center" vertical="center" wrapText="1"/>
    </xf>
    <xf numFmtId="2" fontId="27" fillId="3" borderId="1" xfId="0" applyNumberFormat="1" applyFont="1" applyFill="1" applyBorder="1" applyAlignment="1" applyProtection="1">
      <alignment horizontal="center" vertical="center" wrapText="1"/>
      <protection locked="0"/>
    </xf>
    <xf numFmtId="2" fontId="27" fillId="3" borderId="6" xfId="1" applyNumberFormat="1" applyFont="1" applyFill="1" applyBorder="1" applyAlignment="1" applyProtection="1">
      <alignment horizontal="center" vertical="center" wrapText="1"/>
      <protection locked="0"/>
    </xf>
    <xf numFmtId="0" fontId="1" fillId="10"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10" borderId="0" xfId="0" applyFont="1" applyFill="1" applyBorder="1" applyAlignment="1" applyProtection="1">
      <alignment horizontal="center" vertical="center"/>
    </xf>
    <xf numFmtId="0" fontId="1" fillId="10" borderId="0" xfId="0" applyFont="1" applyFill="1" applyAlignment="1" applyProtection="1">
      <alignment horizontal="center" vertical="center"/>
    </xf>
    <xf numFmtId="2" fontId="1" fillId="10"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xf>
    <xf numFmtId="0" fontId="28" fillId="11" borderId="1" xfId="0" applyFont="1" applyFill="1" applyBorder="1" applyAlignment="1">
      <alignment horizontal="center" vertical="center"/>
    </xf>
    <xf numFmtId="0" fontId="2" fillId="10" borderId="0" xfId="0" applyFont="1" applyFill="1" applyAlignment="1" applyProtection="1">
      <alignment vertical="center" wrapText="1"/>
      <protection locked="0"/>
    </xf>
    <xf numFmtId="0" fontId="2" fillId="10" borderId="9"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0" fontId="2" fillId="10" borderId="11" xfId="0" applyFont="1" applyFill="1" applyBorder="1" applyAlignment="1" applyProtection="1">
      <alignment vertical="center" wrapText="1"/>
      <protection locked="0"/>
    </xf>
    <xf numFmtId="0" fontId="26" fillId="10" borderId="0" xfId="0" applyFont="1" applyFill="1" applyAlignment="1" applyProtection="1">
      <alignment horizontal="center" vertical="center"/>
    </xf>
    <xf numFmtId="0" fontId="26" fillId="10" borderId="9" xfId="0" applyFont="1" applyFill="1" applyBorder="1" applyAlignment="1" applyProtection="1">
      <alignment horizontal="center" vertical="center"/>
    </xf>
    <xf numFmtId="0" fontId="0" fillId="10" borderId="0" xfId="0" applyFill="1" applyBorder="1" applyAlignment="1">
      <alignment vertical="center"/>
    </xf>
    <xf numFmtId="0" fontId="30" fillId="10" borderId="0" xfId="0" applyFont="1" applyFill="1" applyAlignment="1">
      <alignment horizontal="left" vertical="center"/>
    </xf>
    <xf numFmtId="0" fontId="4" fillId="10" borderId="0" xfId="0" applyFont="1" applyFill="1" applyAlignment="1">
      <alignment horizontal="left" vertical="top" wrapText="1"/>
    </xf>
    <xf numFmtId="0" fontId="4" fillId="10" borderId="0" xfId="0" applyFont="1" applyFill="1" applyAlignment="1">
      <alignment horizontal="center" vertical="center"/>
    </xf>
    <xf numFmtId="0" fontId="4" fillId="10" borderId="0" xfId="0" applyFont="1" applyFill="1" applyAlignment="1" applyProtection="1">
      <alignment horizontal="center" vertical="center"/>
    </xf>
    <xf numFmtId="2" fontId="4" fillId="10" borderId="0" xfId="0" applyNumberFormat="1" applyFont="1" applyFill="1" applyAlignment="1" applyProtection="1">
      <alignment horizontal="center" vertical="center" wrapText="1"/>
      <protection locked="0"/>
    </xf>
    <xf numFmtId="2" fontId="4" fillId="10" borderId="0" xfId="1" applyNumberFormat="1" applyFont="1" applyFill="1" applyAlignment="1" applyProtection="1">
      <alignment horizontal="center" vertical="center" wrapText="1"/>
      <protection locked="0"/>
    </xf>
    <xf numFmtId="0" fontId="4" fillId="0" borderId="0" xfId="0" applyFont="1"/>
    <xf numFmtId="0" fontId="17" fillId="9" borderId="0" xfId="0" applyFont="1" applyFill="1"/>
    <xf numFmtId="0" fontId="0" fillId="11" borderId="1" xfId="0" applyFill="1" applyBorder="1" applyAlignment="1">
      <alignment vertical="center"/>
    </xf>
    <xf numFmtId="0" fontId="0" fillId="0" borderId="0" xfId="0" applyAlignment="1">
      <alignment vertical="center"/>
    </xf>
    <xf numFmtId="0" fontId="0" fillId="9" borderId="1" xfId="0" applyFill="1" applyBorder="1" applyAlignment="1">
      <alignment horizontal="left" vertical="center"/>
    </xf>
    <xf numFmtId="0" fontId="0" fillId="8" borderId="1" xfId="0" applyFill="1" applyBorder="1" applyAlignment="1" applyProtection="1">
      <alignment horizontal="left" vertical="center" wrapText="1"/>
      <protection locked="0"/>
    </xf>
    <xf numFmtId="0" fontId="0" fillId="11" borderId="1" xfId="0" applyFill="1" applyBorder="1" applyAlignment="1">
      <alignment horizontal="left" vertical="center"/>
    </xf>
    <xf numFmtId="0" fontId="0" fillId="0" borderId="0" xfId="0" applyAlignment="1">
      <alignment horizontal="left" vertical="center"/>
    </xf>
    <xf numFmtId="0" fontId="17" fillId="9" borderId="1" xfId="0" applyFont="1" applyFill="1" applyBorder="1" applyAlignment="1" applyProtection="1">
      <alignment horizontal="left" vertical="center" wrapText="1"/>
    </xf>
    <xf numFmtId="0" fontId="17" fillId="9" borderId="1" xfId="0" applyFont="1" applyFill="1" applyBorder="1" applyAlignment="1">
      <alignment horizontal="left" vertical="top" wrapText="1"/>
    </xf>
    <xf numFmtId="0" fontId="31" fillId="0" borderId="1" xfId="0" applyFont="1" applyBorder="1" applyAlignment="1" applyProtection="1">
      <alignment horizontal="center"/>
    </xf>
    <xf numFmtId="0" fontId="31" fillId="0" borderId="1" xfId="0" applyFont="1" applyBorder="1" applyAlignment="1" applyProtection="1">
      <alignment horizontal="left"/>
    </xf>
    <xf numFmtId="0" fontId="17" fillId="9" borderId="1" xfId="0" applyFont="1" applyFill="1" applyBorder="1" applyAlignment="1">
      <alignment horizontal="center" vertical="top"/>
    </xf>
    <xf numFmtId="0" fontId="17" fillId="9" borderId="1" xfId="0" applyFont="1" applyFill="1" applyBorder="1" applyAlignment="1">
      <alignment horizontal="left" vertical="top" wrapText="1"/>
    </xf>
    <xf numFmtId="0" fontId="0" fillId="9" borderId="1" xfId="0" applyFill="1" applyBorder="1" applyAlignment="1">
      <alignment horizontal="center" vertical="top"/>
    </xf>
    <xf numFmtId="0" fontId="0" fillId="10" borderId="13" xfId="0" applyFill="1" applyBorder="1" applyAlignment="1" applyProtection="1">
      <alignment horizontal="center" vertical="center" wrapText="1"/>
      <protection locked="0"/>
    </xf>
    <xf numFmtId="0" fontId="0" fillId="10" borderId="12" xfId="0"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0" fillId="10" borderId="9" xfId="0" applyFill="1" applyBorder="1" applyAlignment="1" applyProtection="1">
      <alignment horizontal="center" vertical="center" wrapText="1"/>
      <protection locked="0"/>
    </xf>
    <xf numFmtId="0" fontId="0" fillId="10" borderId="15" xfId="0" applyFill="1" applyBorder="1" applyAlignment="1" applyProtection="1">
      <alignment horizontal="center" vertical="center" wrapText="1"/>
      <protection locked="0"/>
    </xf>
    <xf numFmtId="0" fontId="0" fillId="10" borderId="11" xfId="0" applyFill="1" applyBorder="1" applyAlignment="1" applyProtection="1">
      <alignment horizontal="center" vertical="center" wrapText="1"/>
      <protection locked="0"/>
    </xf>
    <xf numFmtId="0" fontId="23" fillId="10" borderId="0" xfId="0" applyFont="1" applyFill="1" applyAlignment="1">
      <alignment horizontal="left" vertical="center"/>
    </xf>
    <xf numFmtId="0" fontId="23" fillId="10" borderId="9" xfId="0" applyFont="1" applyFill="1" applyBorder="1" applyAlignment="1">
      <alignment horizontal="left" vertical="center"/>
    </xf>
    <xf numFmtId="0" fontId="23" fillId="10" borderId="10" xfId="0" applyFont="1" applyFill="1" applyBorder="1" applyAlignment="1">
      <alignment horizontal="left" vertical="center"/>
    </xf>
    <xf numFmtId="0" fontId="23" fillId="10" borderId="11" xfId="0" applyFont="1" applyFill="1" applyBorder="1" applyAlignment="1">
      <alignment horizontal="left" vertical="center"/>
    </xf>
    <xf numFmtId="0" fontId="17" fillId="9" borderId="2" xfId="0" applyFont="1" applyFill="1" applyBorder="1" applyAlignment="1">
      <alignment horizontal="center" vertical="top"/>
    </xf>
    <xf numFmtId="0" fontId="17" fillId="9" borderId="3" xfId="0" applyFont="1" applyFill="1" applyBorder="1" applyAlignment="1">
      <alignment horizontal="center" vertical="top"/>
    </xf>
    <xf numFmtId="0" fontId="17" fillId="9" borderId="4" xfId="0" applyFont="1" applyFill="1" applyBorder="1" applyAlignment="1">
      <alignment horizontal="center" vertical="top"/>
    </xf>
    <xf numFmtId="0" fontId="26" fillId="10" borderId="0" xfId="0" applyFont="1" applyFill="1" applyAlignment="1" applyProtection="1">
      <alignment horizontal="center" vertical="center"/>
    </xf>
    <xf numFmtId="0" fontId="26" fillId="10" borderId="9" xfId="0" applyFont="1" applyFill="1" applyBorder="1" applyAlignment="1" applyProtection="1">
      <alignment horizontal="center" vertical="center"/>
    </xf>
    <xf numFmtId="0" fontId="29" fillId="10" borderId="0" xfId="0" applyFont="1" applyFill="1" applyAlignment="1" applyProtection="1">
      <alignment horizontal="center" vertical="center"/>
    </xf>
    <xf numFmtId="0" fontId="29" fillId="10" borderId="9" xfId="0" applyFont="1" applyFill="1" applyBorder="1" applyAlignment="1" applyProtection="1">
      <alignment horizontal="center" vertical="center"/>
    </xf>
    <xf numFmtId="0" fontId="0" fillId="10" borderId="1" xfId="0" applyFill="1" applyBorder="1" applyAlignment="1" applyProtection="1">
      <alignment horizontal="center" vertical="center" wrapText="1"/>
      <protection locked="0"/>
    </xf>
    <xf numFmtId="0" fontId="0" fillId="10" borderId="4" xfId="0" applyFill="1" applyBorder="1" applyAlignment="1" applyProtection="1">
      <alignment horizontal="center" vertical="center" wrapText="1"/>
      <protection locked="0"/>
    </xf>
    <xf numFmtId="0" fontId="12" fillId="3" borderId="6" xfId="0" applyFont="1" applyFill="1" applyBorder="1" applyAlignment="1" applyProtection="1">
      <alignment horizontal="center"/>
    </xf>
    <xf numFmtId="0" fontId="12" fillId="3" borderId="7" xfId="0" applyFont="1" applyFill="1" applyBorder="1" applyAlignment="1" applyProtection="1">
      <alignment horizontal="center"/>
    </xf>
    <xf numFmtId="0" fontId="12" fillId="3" borderId="8" xfId="0" applyFont="1" applyFill="1" applyBorder="1" applyAlignment="1" applyProtection="1">
      <alignment horizontal="center"/>
    </xf>
    <xf numFmtId="0" fontId="12" fillId="3" borderId="6" xfId="0" applyFont="1" applyFill="1" applyBorder="1" applyAlignment="1" applyProtection="1">
      <alignment horizontal="left"/>
    </xf>
    <xf numFmtId="0" fontId="12" fillId="3" borderId="7" xfId="0" applyFont="1" applyFill="1" applyBorder="1" applyAlignment="1" applyProtection="1">
      <alignment horizontal="left"/>
    </xf>
    <xf numFmtId="0" fontId="12" fillId="3" borderId="8" xfId="0" applyFont="1" applyFill="1" applyBorder="1" applyAlignment="1" applyProtection="1">
      <alignment horizontal="left"/>
    </xf>
    <xf numFmtId="0" fontId="17" fillId="9" borderId="6" xfId="0" applyFont="1" applyFill="1" applyBorder="1" applyAlignment="1">
      <alignment horizontal="left" vertical="top" wrapText="1"/>
    </xf>
    <xf numFmtId="0" fontId="17" fillId="9" borderId="13" xfId="0" applyFont="1" applyFill="1" applyBorder="1" applyAlignment="1">
      <alignment horizontal="center" vertical="top" wrapText="1"/>
    </xf>
    <xf numFmtId="0" fontId="17" fillId="9" borderId="14" xfId="0" applyFont="1" applyFill="1" applyBorder="1" applyAlignment="1">
      <alignment horizontal="center" vertical="top" wrapText="1"/>
    </xf>
    <xf numFmtId="0" fontId="17" fillId="9" borderId="15" xfId="0" applyFont="1" applyFill="1" applyBorder="1" applyAlignment="1">
      <alignment horizontal="center" vertical="top" wrapText="1"/>
    </xf>
    <xf numFmtId="0" fontId="17" fillId="9" borderId="6" xfId="0" applyFont="1" applyFill="1" applyBorder="1" applyAlignment="1">
      <alignment horizontal="left" vertical="top" wrapText="1"/>
    </xf>
    <xf numFmtId="0" fontId="27" fillId="3" borderId="8" xfId="0" applyFont="1" applyFill="1" applyBorder="1" applyAlignment="1" applyProtection="1">
      <alignment horizontal="center" vertical="center" wrapText="1"/>
    </xf>
    <xf numFmtId="2" fontId="0" fillId="4" borderId="8" xfId="0" applyNumberFormat="1" applyFill="1" applyBorder="1" applyAlignment="1">
      <alignment horizontal="center" vertical="center"/>
    </xf>
    <xf numFmtId="0" fontId="12" fillId="3" borderId="8" xfId="0" applyFont="1" applyFill="1" applyBorder="1" applyAlignment="1" applyProtection="1">
      <alignment horizontal="center" vertical="center" wrapText="1"/>
    </xf>
    <xf numFmtId="2" fontId="8" fillId="6" borderId="8" xfId="0" applyNumberFormat="1" applyFont="1" applyFill="1" applyBorder="1" applyAlignment="1">
      <alignment horizontal="center" vertical="center"/>
    </xf>
    <xf numFmtId="0" fontId="33" fillId="10" borderId="0" xfId="0" applyFont="1" applyFill="1" applyAlignment="1" applyProtection="1">
      <alignment horizontal="center" vertical="center"/>
    </xf>
    <xf numFmtId="0" fontId="11" fillId="10" borderId="0" xfId="0" applyFont="1" applyFill="1" applyAlignment="1" applyProtection="1">
      <alignment horizontal="left" vertical="top" wrapText="1"/>
    </xf>
    <xf numFmtId="0" fontId="17" fillId="10" borderId="0" xfId="0" applyFont="1" applyFill="1" applyAlignment="1" applyProtection="1">
      <alignment horizontal="left" vertical="top" wrapText="1"/>
    </xf>
    <xf numFmtId="0" fontId="6" fillId="10" borderId="0" xfId="0" applyFont="1" applyFill="1" applyAlignment="1" applyProtection="1">
      <alignment horizontal="left" vertical="top" wrapText="1"/>
    </xf>
    <xf numFmtId="0" fontId="30" fillId="2" borderId="6" xfId="0" applyFont="1" applyFill="1" applyBorder="1" applyAlignment="1">
      <alignment horizontal="center" vertical="center" wrapText="1"/>
    </xf>
    <xf numFmtId="0" fontId="17" fillId="9" borderId="13" xfId="0" applyFont="1" applyFill="1" applyBorder="1" applyAlignment="1">
      <alignment horizontal="left" vertical="top" wrapText="1"/>
    </xf>
    <xf numFmtId="0" fontId="17" fillId="10" borderId="0" xfId="0" applyFont="1" applyFill="1" applyBorder="1" applyAlignment="1">
      <alignment vertical="top" wrapText="1"/>
    </xf>
    <xf numFmtId="0" fontId="17" fillId="10" borderId="5" xfId="0" applyFont="1" applyFill="1" applyBorder="1" applyAlignment="1">
      <alignment vertical="top" wrapText="1"/>
    </xf>
    <xf numFmtId="0" fontId="11" fillId="2" borderId="6" xfId="0" applyFont="1" applyFill="1" applyBorder="1" applyAlignment="1">
      <alignment horizontal="center" vertical="center" wrapText="1"/>
    </xf>
    <xf numFmtId="0" fontId="17" fillId="9" borderId="13" xfId="0" applyFont="1" applyFill="1" applyBorder="1" applyAlignment="1">
      <alignment horizontal="left" vertical="top" wrapText="1"/>
    </xf>
    <xf numFmtId="0" fontId="17" fillId="9" borderId="14" xfId="0" applyFont="1" applyFill="1" applyBorder="1" applyAlignment="1">
      <alignment horizontal="left" vertical="top" wrapText="1"/>
    </xf>
    <xf numFmtId="0" fontId="11" fillId="2" borderId="13" xfId="0" applyFont="1" applyFill="1" applyBorder="1" applyAlignment="1">
      <alignment horizontal="center" vertical="center" wrapText="1"/>
    </xf>
    <xf numFmtId="0" fontId="34" fillId="0" borderId="0" xfId="0" applyFont="1" applyAlignment="1">
      <alignment vertical="top" wrapText="1"/>
    </xf>
    <xf numFmtId="0" fontId="34" fillId="0" borderId="0" xfId="0" applyFont="1" applyAlignment="1">
      <alignment horizontal="left" vertical="center" wrapText="1"/>
    </xf>
    <xf numFmtId="0" fontId="34" fillId="0" borderId="0" xfId="0" applyFont="1" applyAlignment="1">
      <alignment vertical="center" wrapText="1"/>
    </xf>
    <xf numFmtId="0" fontId="11" fillId="10" borderId="0" xfId="0" applyFont="1" applyFill="1" applyAlignment="1">
      <alignment horizontal="left" vertical="top" wrapText="1"/>
    </xf>
    <xf numFmtId="0" fontId="17" fillId="0" borderId="0" xfId="0" applyFont="1" applyAlignment="1">
      <alignment horizontal="left" vertical="top" wrapText="1"/>
    </xf>
    <xf numFmtId="0" fontId="11" fillId="0" borderId="1" xfId="0" applyFont="1" applyFill="1" applyBorder="1" applyAlignment="1" applyProtection="1">
      <alignment horizontal="left" vertical="top" wrapText="1"/>
      <protection locked="0"/>
    </xf>
    <xf numFmtId="0" fontId="30" fillId="2" borderId="1" xfId="0" applyFont="1" applyFill="1" applyBorder="1" applyAlignment="1" applyProtection="1">
      <alignment horizontal="center" vertical="center" wrapText="1"/>
    </xf>
    <xf numFmtId="0" fontId="17" fillId="10" borderId="1" xfId="0" applyFont="1" applyFill="1" applyBorder="1" applyAlignment="1" applyProtection="1">
      <alignment horizontal="left" vertical="top" wrapText="1"/>
    </xf>
    <xf numFmtId="0" fontId="35" fillId="2" borderId="1" xfId="0" applyFont="1" applyFill="1" applyBorder="1" applyAlignment="1" applyProtection="1">
      <alignment horizontal="center" vertical="top" wrapText="1"/>
    </xf>
    <xf numFmtId="0" fontId="11" fillId="2" borderId="1" xfId="0" applyFont="1" applyFill="1" applyBorder="1" applyAlignment="1" applyProtection="1">
      <alignment horizontal="center" vertical="center" wrapText="1"/>
    </xf>
    <xf numFmtId="0" fontId="34" fillId="0" borderId="1" xfId="0" applyFont="1" applyBorder="1" applyAlignment="1">
      <alignment vertical="center" wrapText="1"/>
    </xf>
    <xf numFmtId="0" fontId="34" fillId="0" borderId="1" xfId="0" applyFont="1" applyBorder="1" applyAlignment="1">
      <alignment vertical="center"/>
    </xf>
    <xf numFmtId="0" fontId="4" fillId="9" borderId="1" xfId="0" applyFont="1" applyFill="1" applyBorder="1" applyAlignment="1" applyProtection="1">
      <alignment horizontal="left" vertical="top" wrapText="1"/>
    </xf>
    <xf numFmtId="0" fontId="4" fillId="9" borderId="1" xfId="0" applyFont="1" applyFill="1" applyBorder="1" applyAlignment="1" applyProtection="1">
      <alignment vertical="top" wrapText="1"/>
    </xf>
    <xf numFmtId="0" fontId="4" fillId="9" borderId="1" xfId="0" applyFont="1" applyFill="1" applyBorder="1" applyAlignment="1" applyProtection="1">
      <alignment vertical="center" wrapText="1"/>
    </xf>
    <xf numFmtId="0" fontId="34" fillId="0" borderId="1" xfId="0" applyFont="1" applyBorder="1" applyAlignment="1">
      <alignment wrapText="1"/>
    </xf>
    <xf numFmtId="0" fontId="34" fillId="0" borderId="1" xfId="0" applyFont="1" applyBorder="1" applyAlignment="1">
      <alignment horizontal="left" vertical="center" wrapText="1"/>
    </xf>
    <xf numFmtId="0" fontId="17" fillId="0" borderId="0" xfId="0" applyFont="1" applyBorder="1" applyAlignment="1" applyProtection="1">
      <alignment horizontal="left" vertical="top" wrapText="1"/>
    </xf>
    <xf numFmtId="0" fontId="33" fillId="10" borderId="0" xfId="0" applyFont="1" applyFill="1" applyBorder="1" applyAlignment="1" applyProtection="1">
      <alignment horizontal="center" vertical="center"/>
    </xf>
    <xf numFmtId="0" fontId="6" fillId="10" borderId="0" xfId="0" applyFont="1" applyFill="1" applyBorder="1" applyAlignment="1" applyProtection="1">
      <alignment horizontal="left" vertical="top" wrapText="1"/>
    </xf>
    <xf numFmtId="0" fontId="17" fillId="9" borderId="0" xfId="0" applyFont="1" applyFill="1" applyBorder="1" applyAlignment="1" applyProtection="1">
      <alignment horizontal="left" vertical="top" wrapText="1"/>
    </xf>
    <xf numFmtId="0" fontId="17" fillId="10" borderId="0" xfId="0" applyFont="1" applyFill="1" applyBorder="1" applyAlignment="1" applyProtection="1">
      <alignment horizontal="left" vertical="top" wrapText="1"/>
    </xf>
    <xf numFmtId="0" fontId="35" fillId="2" borderId="0" xfId="0" applyFont="1" applyFill="1" applyBorder="1" applyAlignment="1" applyProtection="1">
      <alignment horizontal="center" vertical="top" wrapText="1"/>
    </xf>
    <xf numFmtId="0" fontId="35"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wrapText="1"/>
    </xf>
    <xf numFmtId="0" fontId="34" fillId="0" borderId="0" xfId="0" applyFont="1" applyBorder="1" applyAlignment="1">
      <alignment vertical="center" wrapText="1"/>
    </xf>
    <xf numFmtId="0" fontId="34" fillId="0" borderId="0" xfId="0" applyFont="1" applyBorder="1" applyAlignment="1">
      <alignment vertical="center"/>
    </xf>
    <xf numFmtId="0" fontId="17" fillId="9" borderId="0" xfId="0" applyFont="1" applyFill="1" applyBorder="1" applyAlignment="1" applyProtection="1">
      <alignment horizontal="left" vertical="center" wrapText="1"/>
    </xf>
    <xf numFmtId="0" fontId="11" fillId="10" borderId="0" xfId="0" applyFont="1" applyFill="1" applyBorder="1" applyAlignment="1" applyProtection="1">
      <alignment horizontal="left" vertical="top" wrapText="1"/>
    </xf>
    <xf numFmtId="0" fontId="4" fillId="9" borderId="0" xfId="0" applyFont="1" applyFill="1" applyBorder="1" applyAlignment="1" applyProtection="1">
      <alignment vertical="top" wrapText="1"/>
    </xf>
    <xf numFmtId="0" fontId="4" fillId="9" borderId="0" xfId="0" applyFont="1" applyFill="1" applyBorder="1" applyAlignment="1" applyProtection="1">
      <alignment vertical="center" wrapText="1"/>
    </xf>
    <xf numFmtId="0" fontId="34" fillId="0" borderId="0" xfId="0" applyFont="1" applyBorder="1" applyAlignment="1">
      <alignment wrapText="1"/>
    </xf>
    <xf numFmtId="0" fontId="17" fillId="9" borderId="0" xfId="0" applyFont="1" applyFill="1" applyBorder="1" applyAlignment="1" applyProtection="1">
      <alignment vertical="top" wrapText="1"/>
    </xf>
    <xf numFmtId="0" fontId="17" fillId="9" borderId="0" xfId="0" applyFont="1" applyFill="1" applyBorder="1" applyAlignment="1" applyProtection="1">
      <alignment wrapText="1"/>
    </xf>
    <xf numFmtId="0" fontId="17" fillId="9" borderId="0" xfId="0" applyFont="1" applyFill="1" applyBorder="1" applyAlignment="1" applyProtection="1">
      <alignment vertical="center" wrapText="1"/>
    </xf>
    <xf numFmtId="0" fontId="35" fillId="5" borderId="0" xfId="0" applyFont="1" applyFill="1" applyBorder="1" applyAlignment="1" applyProtection="1">
      <alignment horizontal="center" vertical="top" wrapText="1"/>
    </xf>
    <xf numFmtId="0" fontId="8" fillId="2" borderId="6" xfId="0" applyFont="1" applyFill="1" applyBorder="1" applyAlignment="1">
      <alignment horizontal="center" vertical="center"/>
    </xf>
    <xf numFmtId="0" fontId="11" fillId="9" borderId="13" xfId="0" applyFont="1" applyFill="1" applyBorder="1" applyAlignment="1">
      <alignment horizontal="center" vertical="center"/>
    </xf>
    <xf numFmtId="0" fontId="0" fillId="9" borderId="13" xfId="0" applyFill="1" applyBorder="1" applyAlignment="1">
      <alignment horizontal="center" vertical="top"/>
    </xf>
    <xf numFmtId="0" fontId="0" fillId="9" borderId="14" xfId="0" applyFill="1" applyBorder="1" applyAlignment="1">
      <alignment horizontal="center" vertical="top"/>
    </xf>
    <xf numFmtId="0" fontId="0" fillId="9" borderId="15" xfId="0" applyFill="1" applyBorder="1" applyAlignment="1">
      <alignment horizontal="center" vertical="top"/>
    </xf>
    <xf numFmtId="0" fontId="2" fillId="9" borderId="13" xfId="0" applyFont="1" applyFill="1" applyBorder="1" applyAlignment="1">
      <alignment horizontal="center" vertical="top"/>
    </xf>
    <xf numFmtId="0" fontId="2" fillId="9" borderId="14" xfId="0" applyFont="1" applyFill="1" applyBorder="1" applyAlignment="1">
      <alignment horizontal="center" vertical="top"/>
    </xf>
    <xf numFmtId="0" fontId="2" fillId="9" borderId="6" xfId="0" applyFont="1" applyFill="1" applyBorder="1" applyAlignment="1">
      <alignment horizontal="center" vertical="top"/>
    </xf>
    <xf numFmtId="0" fontId="11" fillId="2" borderId="1" xfId="0" applyFont="1" applyFill="1" applyBorder="1" applyAlignment="1">
      <alignment horizontal="center" vertical="center"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cellXfs>
  <cellStyles count="2">
    <cellStyle name="Comma [0]" xfId="1" builtinId="6"/>
    <cellStyle name="Normal" xfId="0" builtinId="0"/>
  </cellStyles>
  <dxfs count="25">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7030A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7030A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standar'!$B$15:$B$17</c:f>
              <c:strCache>
                <c:ptCount val="3"/>
                <c:pt idx="0">
                  <c:v>1.1.1</c:v>
                </c:pt>
                <c:pt idx="1">
                  <c:v>1.1.2</c:v>
                </c:pt>
                <c:pt idx="2">
                  <c:v>1.2</c:v>
                </c:pt>
              </c:strCache>
            </c:strRef>
          </c:cat>
          <c:val>
            <c:numRef>
              <c:f>'Peta per standar'!$C$15:$C$17</c:f>
              <c:numCache>
                <c:formatCode>_(* #,##0.00_);_(* \(#,##0.00\);_(* "-"_);_(@_)</c:formatCode>
                <c:ptCount val="3"/>
                <c:pt idx="0">
                  <c:v>3</c:v>
                </c:pt>
                <c:pt idx="1">
                  <c:v>1</c:v>
                </c:pt>
                <c:pt idx="2">
                  <c:v>4</c:v>
                </c:pt>
              </c:numCache>
            </c:numRef>
          </c:val>
          <c:extLst xmlns:c16r2="http://schemas.microsoft.com/office/drawing/2015/06/chart">
            <c:ext xmlns:c16="http://schemas.microsoft.com/office/drawing/2014/chart" uri="{C3380CC4-5D6E-409C-BE32-E72D297353CC}">
              <c16:uniqueId val="{00000000-AE55-436E-98D2-1F552840F226}"/>
            </c:ext>
          </c:extLst>
        </c:ser>
        <c:axId val="79227136"/>
        <c:axId val="73863168"/>
      </c:radarChart>
      <c:catAx>
        <c:axId val="79227136"/>
        <c:scaling>
          <c:orientation val="minMax"/>
        </c:scaling>
        <c:axPos val="b"/>
        <c:majorGridlines/>
        <c:numFmt formatCode="General" sourceLinked="1"/>
        <c:tickLblPos val="nextTo"/>
        <c:txPr>
          <a:bodyPr/>
          <a:lstStyle/>
          <a:p>
            <a:pPr>
              <a:defRPr lang="id-ID"/>
            </a:pPr>
            <a:endParaRPr lang="en-US"/>
          </a:p>
        </c:txPr>
        <c:crossAx val="73863168"/>
        <c:crosses val="autoZero"/>
        <c:auto val="1"/>
        <c:lblAlgn val="ctr"/>
        <c:lblOffset val="100"/>
      </c:catAx>
      <c:valAx>
        <c:axId val="73863168"/>
        <c:scaling>
          <c:orientation val="minMax"/>
        </c:scaling>
        <c:axPos val="l"/>
        <c:majorGridlines/>
        <c:numFmt formatCode="_(* #,##0.00_);_(* \(#,##0.00\);_(* &quot;-&quot;_);_(@_)" sourceLinked="1"/>
        <c:tickLblPos val="nextTo"/>
        <c:txPr>
          <a:bodyPr/>
          <a:lstStyle/>
          <a:p>
            <a:pPr>
              <a:defRPr lang="id-ID"/>
            </a:pPr>
            <a:endParaRPr lang="en-US"/>
          </a:p>
        </c:txPr>
        <c:crossAx val="79227136"/>
        <c:crosses val="autoZero"/>
        <c:crossBetween val="between"/>
      </c:valAx>
    </c:plotArea>
    <c:plotVisOnly val="1"/>
    <c:dispBlanksAs val="gap"/>
  </c:chart>
  <c:printSettings>
    <c:headerFooter/>
    <c:pageMargins b="0.75000000000000333" l="0.70000000000000129" r="0.70000000000000129" t="0.750000000000003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numRef>
              <c:f>'Peta per standar'!$B$26:$B$31</c:f>
              <c:numCache>
                <c:formatCode>General</c:formatCode>
                <c:ptCount val="6"/>
                <c:pt idx="0">
                  <c:v>2.1</c:v>
                </c:pt>
                <c:pt idx="1">
                  <c:v>2.2000000000000002</c:v>
                </c:pt>
                <c:pt idx="2">
                  <c:v>2.2999999999999998</c:v>
                </c:pt>
                <c:pt idx="3">
                  <c:v>2.4</c:v>
                </c:pt>
                <c:pt idx="4">
                  <c:v>2.5</c:v>
                </c:pt>
                <c:pt idx="5">
                  <c:v>2.6</c:v>
                </c:pt>
              </c:numCache>
            </c:numRef>
          </c:cat>
          <c:val>
            <c:numRef>
              <c:f>'Peta per standar'!$C$26:$C$31</c:f>
              <c:numCache>
                <c:formatCode>_(* #,##0.00_);_(* \(#,##0.00\);_(* "-"_);_(@_)</c:formatCode>
                <c:ptCount val="6"/>
                <c:pt idx="0">
                  <c:v>1</c:v>
                </c:pt>
                <c:pt idx="1">
                  <c:v>2</c:v>
                </c:pt>
                <c:pt idx="2">
                  <c:v>1</c:v>
                </c:pt>
                <c:pt idx="3">
                  <c:v>3</c:v>
                </c:pt>
                <c:pt idx="4">
                  <c:v>3</c:v>
                </c:pt>
                <c:pt idx="5">
                  <c:v>3</c:v>
                </c:pt>
              </c:numCache>
            </c:numRef>
          </c:val>
          <c:extLst xmlns:c16r2="http://schemas.microsoft.com/office/drawing/2015/06/chart">
            <c:ext xmlns:c16="http://schemas.microsoft.com/office/drawing/2014/chart" uri="{C3380CC4-5D6E-409C-BE32-E72D297353CC}">
              <c16:uniqueId val="{00000000-4DD3-494A-8A94-4311AB78A382}"/>
            </c:ext>
          </c:extLst>
        </c:ser>
        <c:axId val="73882240"/>
        <c:axId val="73888128"/>
      </c:radarChart>
      <c:catAx>
        <c:axId val="73882240"/>
        <c:scaling>
          <c:orientation val="minMax"/>
        </c:scaling>
        <c:axPos val="b"/>
        <c:majorGridlines/>
        <c:numFmt formatCode="General" sourceLinked="1"/>
        <c:tickLblPos val="nextTo"/>
        <c:txPr>
          <a:bodyPr/>
          <a:lstStyle/>
          <a:p>
            <a:pPr>
              <a:defRPr lang="id-ID"/>
            </a:pPr>
            <a:endParaRPr lang="en-US"/>
          </a:p>
        </c:txPr>
        <c:crossAx val="73888128"/>
        <c:crosses val="autoZero"/>
        <c:auto val="1"/>
        <c:lblAlgn val="ctr"/>
        <c:lblOffset val="100"/>
      </c:catAx>
      <c:valAx>
        <c:axId val="73888128"/>
        <c:scaling>
          <c:orientation val="minMax"/>
        </c:scaling>
        <c:axPos val="l"/>
        <c:majorGridlines/>
        <c:numFmt formatCode="_(* #,##0.00_);_(* \(#,##0.00\);_(* &quot;-&quot;_);_(@_)" sourceLinked="1"/>
        <c:tickLblPos val="nextTo"/>
        <c:txPr>
          <a:bodyPr/>
          <a:lstStyle/>
          <a:p>
            <a:pPr>
              <a:defRPr lang="id-ID"/>
            </a:pPr>
            <a:endParaRPr lang="en-US"/>
          </a:p>
        </c:txPr>
        <c:crossAx val="73882240"/>
        <c:crosses val="autoZero"/>
        <c:crossBetween val="between"/>
      </c:valAx>
    </c:plotArea>
    <c:plotVisOnly val="1"/>
    <c:dispBlanksAs val="gap"/>
  </c:chart>
  <c:printSettings>
    <c:headerFooter/>
    <c:pageMargins b="0.75000000000000333" l="0.70000000000000129" r="0.70000000000000129" t="0.750000000000003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standar'!$B$40:$B$57</c:f>
              <c:strCache>
                <c:ptCount val="18"/>
                <c:pt idx="0">
                  <c:v>3.1.1.a.</c:v>
                </c:pt>
                <c:pt idx="1">
                  <c:v>3.1.1.b.</c:v>
                </c:pt>
                <c:pt idx="2">
                  <c:v>3.1.1.c.</c:v>
                </c:pt>
                <c:pt idx="3">
                  <c:v>3.1.1.d.</c:v>
                </c:pt>
                <c:pt idx="4">
                  <c:v>3.1.2.</c:v>
                </c:pt>
                <c:pt idx="5">
                  <c:v>3.1.3.</c:v>
                </c:pt>
                <c:pt idx="6">
                  <c:v>3.1.4.a.</c:v>
                </c:pt>
                <c:pt idx="7">
                  <c:v>3.1.4.b.</c:v>
                </c:pt>
                <c:pt idx="8">
                  <c:v>3.2.1.</c:v>
                </c:pt>
                <c:pt idx="9">
                  <c:v>3.2.2.</c:v>
                </c:pt>
                <c:pt idx="10">
                  <c:v>3.3.1.a.</c:v>
                </c:pt>
                <c:pt idx="11">
                  <c:v>3.3.1.b.</c:v>
                </c:pt>
                <c:pt idx="12">
                  <c:v>3.3.1.c.</c:v>
                </c:pt>
                <c:pt idx="13">
                  <c:v>3.3.2</c:v>
                </c:pt>
                <c:pt idx="14">
                  <c:v>3.3.3</c:v>
                </c:pt>
                <c:pt idx="15">
                  <c:v>3.4.1.</c:v>
                </c:pt>
                <c:pt idx="16">
                  <c:v>3.4.2.</c:v>
                </c:pt>
                <c:pt idx="17">
                  <c:v>average</c:v>
                </c:pt>
              </c:strCache>
            </c:strRef>
          </c:cat>
          <c:val>
            <c:numRef>
              <c:f>'Peta per standar'!$C$40:$C$57</c:f>
              <c:numCache>
                <c:formatCode>_(* #,##0.00_);_(* \(#,##0.00\);_(* "-"_);_(@_)</c:formatCode>
                <c:ptCount val="18"/>
                <c:pt idx="0">
                  <c:v>1</c:v>
                </c:pt>
                <c:pt idx="1">
                  <c:v>4</c:v>
                </c:pt>
                <c:pt idx="2">
                  <c:v>4</c:v>
                </c:pt>
                <c:pt idx="3">
                  <c:v>4</c:v>
                </c:pt>
                <c:pt idx="4">
                  <c:v>4</c:v>
                </c:pt>
                <c:pt idx="5">
                  <c:v>2</c:v>
                </c:pt>
                <c:pt idx="6">
                  <c:v>0</c:v>
                </c:pt>
                <c:pt idx="7">
                  <c:v>4</c:v>
                </c:pt>
                <c:pt idx="8">
                  <c:v>0</c:v>
                </c:pt>
                <c:pt idx="9">
                  <c:v>0</c:v>
                </c:pt>
                <c:pt idx="10">
                  <c:v>3</c:v>
                </c:pt>
                <c:pt idx="11">
                  <c:v>0</c:v>
                </c:pt>
                <c:pt idx="12">
                  <c:v>3</c:v>
                </c:pt>
                <c:pt idx="13">
                  <c:v>4</c:v>
                </c:pt>
                <c:pt idx="14">
                  <c:v>0</c:v>
                </c:pt>
                <c:pt idx="15">
                  <c:v>3</c:v>
                </c:pt>
                <c:pt idx="16">
                  <c:v>0</c:v>
                </c:pt>
                <c:pt idx="17">
                  <c:v>0</c:v>
                </c:pt>
              </c:numCache>
            </c:numRef>
          </c:val>
          <c:extLst xmlns:c16r2="http://schemas.microsoft.com/office/drawing/2015/06/chart">
            <c:ext xmlns:c16="http://schemas.microsoft.com/office/drawing/2014/chart" uri="{C3380CC4-5D6E-409C-BE32-E72D297353CC}">
              <c16:uniqueId val="{00000000-5DEE-4C8D-9473-99D0B44D4448}"/>
            </c:ext>
          </c:extLst>
        </c:ser>
        <c:axId val="73907200"/>
        <c:axId val="73913088"/>
      </c:radarChart>
      <c:catAx>
        <c:axId val="73907200"/>
        <c:scaling>
          <c:orientation val="minMax"/>
        </c:scaling>
        <c:axPos val="b"/>
        <c:majorGridlines/>
        <c:numFmt formatCode="General" sourceLinked="0"/>
        <c:tickLblPos val="nextTo"/>
        <c:txPr>
          <a:bodyPr/>
          <a:lstStyle/>
          <a:p>
            <a:pPr>
              <a:defRPr lang="id-ID"/>
            </a:pPr>
            <a:endParaRPr lang="en-US"/>
          </a:p>
        </c:txPr>
        <c:crossAx val="73913088"/>
        <c:crosses val="autoZero"/>
        <c:auto val="1"/>
        <c:lblAlgn val="ctr"/>
        <c:lblOffset val="100"/>
      </c:catAx>
      <c:valAx>
        <c:axId val="73913088"/>
        <c:scaling>
          <c:orientation val="minMax"/>
        </c:scaling>
        <c:axPos val="l"/>
        <c:majorGridlines/>
        <c:numFmt formatCode="_(* #,##0.00_);_(* \(#,##0.00\);_(* &quot;-&quot;_);_(@_)" sourceLinked="1"/>
        <c:tickLblPos val="nextTo"/>
        <c:txPr>
          <a:bodyPr/>
          <a:lstStyle/>
          <a:p>
            <a:pPr>
              <a:defRPr lang="id-ID"/>
            </a:pPr>
            <a:endParaRPr lang="en-US"/>
          </a:p>
        </c:txPr>
        <c:crossAx val="73907200"/>
        <c:crosses val="autoZero"/>
        <c:crossBetween val="between"/>
      </c:valAx>
    </c:plotArea>
    <c:plotVisOnly val="1"/>
    <c:dispBlanksAs val="gap"/>
  </c:chart>
  <c:printSettings>
    <c:headerFooter/>
    <c:pageMargins b="0.75000000000000433" l="0.70000000000000129" r="0.70000000000000129" t="0.750000000000004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standar'!$B$61:$B$83</c:f>
              <c:strCache>
                <c:ptCount val="23"/>
                <c:pt idx="0">
                  <c:v>4.1.</c:v>
                </c:pt>
                <c:pt idx="1">
                  <c:v>4.2.1.</c:v>
                </c:pt>
                <c:pt idx="2">
                  <c:v>4.2.2.</c:v>
                </c:pt>
                <c:pt idx="3">
                  <c:v>4.3.1.a.</c:v>
                </c:pt>
                <c:pt idx="4">
                  <c:v>4.3.1.b.</c:v>
                </c:pt>
                <c:pt idx="5">
                  <c:v>4.3.1.c.</c:v>
                </c:pt>
                <c:pt idx="6">
                  <c:v>4.3.1.b.</c:v>
                </c:pt>
                <c:pt idx="7">
                  <c:v>4.3.2.</c:v>
                </c:pt>
                <c:pt idx="8">
                  <c:v>4.3.3.</c:v>
                </c:pt>
                <c:pt idx="9">
                  <c:v>4.3.4 &amp; 4.3.5.</c:v>
                </c:pt>
                <c:pt idx="10">
                  <c:v>4.3.4 &amp; 4.3.5.</c:v>
                </c:pt>
                <c:pt idx="11">
                  <c:v>4.4.1.</c:v>
                </c:pt>
                <c:pt idx="12">
                  <c:v>4.4.2.a.</c:v>
                </c:pt>
                <c:pt idx="13">
                  <c:v>4.4.2.b.</c:v>
                </c:pt>
                <c:pt idx="14">
                  <c:v>4.5.1.</c:v>
                </c:pt>
                <c:pt idx="15">
                  <c:v>4.5.2.</c:v>
                </c:pt>
                <c:pt idx="16">
                  <c:v>4.5.3.</c:v>
                </c:pt>
                <c:pt idx="17">
                  <c:v>4.5.4.</c:v>
                </c:pt>
                <c:pt idx="18">
                  <c:v>4.5.5.</c:v>
                </c:pt>
                <c:pt idx="19">
                  <c:v>4.6.1.a.</c:v>
                </c:pt>
                <c:pt idx="20">
                  <c:v>4.6.1.b.</c:v>
                </c:pt>
                <c:pt idx="21">
                  <c:v>4.6.1.c.</c:v>
                </c:pt>
                <c:pt idx="22">
                  <c:v>4.6.2.</c:v>
                </c:pt>
              </c:strCache>
            </c:strRef>
          </c:cat>
          <c:val>
            <c:numRef>
              <c:f>'Peta per standar'!$C$61:$C$83</c:f>
              <c:numCache>
                <c:formatCode>_(* #,##0.00_);_(* \(#,##0.00\);_(* "-"_);_(@_)</c:formatCode>
                <c:ptCount val="23"/>
                <c:pt idx="0">
                  <c:v>3</c:v>
                </c:pt>
                <c:pt idx="1">
                  <c:v>3</c:v>
                </c:pt>
                <c:pt idx="2">
                  <c:v>3</c:v>
                </c:pt>
                <c:pt idx="3">
                  <c:v>3</c:v>
                </c:pt>
                <c:pt idx="4">
                  <c:v>1</c:v>
                </c:pt>
                <c:pt idx="5">
                  <c:v>0</c:v>
                </c:pt>
                <c:pt idx="6">
                  <c:v>4</c:v>
                </c:pt>
                <c:pt idx="7">
                  <c:v>1</c:v>
                </c:pt>
                <c:pt idx="8">
                  <c:v>0</c:v>
                </c:pt>
                <c:pt idx="9">
                  <c:v>0</c:v>
                </c:pt>
                <c:pt idx="10">
                  <c:v>0</c:v>
                </c:pt>
                <c:pt idx="11">
                  <c:v>4</c:v>
                </c:pt>
                <c:pt idx="12">
                  <c:v>0</c:v>
                </c:pt>
                <c:pt idx="13">
                  <c:v>0</c:v>
                </c:pt>
                <c:pt idx="14">
                  <c:v>4</c:v>
                </c:pt>
                <c:pt idx="15">
                  <c:v>4</c:v>
                </c:pt>
                <c:pt idx="16">
                  <c:v>4</c:v>
                </c:pt>
                <c:pt idx="17">
                  <c:v>4</c:v>
                </c:pt>
                <c:pt idx="18">
                  <c:v>4</c:v>
                </c:pt>
                <c:pt idx="19">
                  <c:v>1</c:v>
                </c:pt>
                <c:pt idx="20">
                  <c:v>3</c:v>
                </c:pt>
                <c:pt idx="21">
                  <c:v>3</c:v>
                </c:pt>
                <c:pt idx="22">
                  <c:v>2</c:v>
                </c:pt>
              </c:numCache>
            </c:numRef>
          </c:val>
          <c:extLst xmlns:c16r2="http://schemas.microsoft.com/office/drawing/2015/06/chart">
            <c:ext xmlns:c16="http://schemas.microsoft.com/office/drawing/2014/chart" uri="{C3380CC4-5D6E-409C-BE32-E72D297353CC}">
              <c16:uniqueId val="{00000000-4A1E-433C-89B0-209D3C061381}"/>
            </c:ext>
          </c:extLst>
        </c:ser>
        <c:axId val="74493952"/>
        <c:axId val="74495488"/>
      </c:radarChart>
      <c:catAx>
        <c:axId val="74493952"/>
        <c:scaling>
          <c:orientation val="minMax"/>
        </c:scaling>
        <c:axPos val="b"/>
        <c:majorGridlines/>
        <c:numFmt formatCode="General" sourceLinked="0"/>
        <c:tickLblPos val="nextTo"/>
        <c:txPr>
          <a:bodyPr/>
          <a:lstStyle/>
          <a:p>
            <a:pPr>
              <a:defRPr lang="id-ID"/>
            </a:pPr>
            <a:endParaRPr lang="en-US"/>
          </a:p>
        </c:txPr>
        <c:crossAx val="74495488"/>
        <c:crosses val="autoZero"/>
        <c:auto val="1"/>
        <c:lblAlgn val="ctr"/>
        <c:lblOffset val="100"/>
      </c:catAx>
      <c:valAx>
        <c:axId val="74495488"/>
        <c:scaling>
          <c:orientation val="minMax"/>
        </c:scaling>
        <c:axPos val="l"/>
        <c:majorGridlines/>
        <c:numFmt formatCode="_(* #,##0.00_);_(* \(#,##0.00\);_(* &quot;-&quot;_);_(@_)" sourceLinked="1"/>
        <c:tickLblPos val="nextTo"/>
        <c:txPr>
          <a:bodyPr/>
          <a:lstStyle/>
          <a:p>
            <a:pPr>
              <a:defRPr lang="id-ID"/>
            </a:pPr>
            <a:endParaRPr lang="en-US"/>
          </a:p>
        </c:txPr>
        <c:crossAx val="74493952"/>
        <c:crosses val="autoZero"/>
        <c:crossBetween val="between"/>
      </c:valAx>
    </c:plotArea>
    <c:plotVisOnly val="1"/>
    <c:dispBlanksAs val="gap"/>
  </c:chart>
  <c:printSettings>
    <c:headerFooter/>
    <c:pageMargins b="0.75000000000000433" l="0.70000000000000129" r="0.70000000000000129" t="0.750000000000004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standar'!$B$88:$B$114</c:f>
              <c:strCache>
                <c:ptCount val="27"/>
                <c:pt idx="0">
                  <c:v>5.1.1.a.</c:v>
                </c:pt>
                <c:pt idx="1">
                  <c:v>5.1.1.b.</c:v>
                </c:pt>
                <c:pt idx="2">
                  <c:v>5.1.2.a.</c:v>
                </c:pt>
                <c:pt idx="3">
                  <c:v>5.1.2.b.</c:v>
                </c:pt>
                <c:pt idx="4">
                  <c:v>5.1.2.c.</c:v>
                </c:pt>
                <c:pt idx="5">
                  <c:v>5.1.3.</c:v>
                </c:pt>
                <c:pt idx="6">
                  <c:v>5.1.4.</c:v>
                </c:pt>
                <c:pt idx="7">
                  <c:v>5.2.a.</c:v>
                </c:pt>
                <c:pt idx="8">
                  <c:v>5.2.b.</c:v>
                </c:pt>
                <c:pt idx="9">
                  <c:v>5.3.1.a.</c:v>
                </c:pt>
                <c:pt idx="10">
                  <c:v>5.3.1.b.</c:v>
                </c:pt>
                <c:pt idx="11">
                  <c:v>5.3.2.</c:v>
                </c:pt>
                <c:pt idx="12">
                  <c:v>5.4.1.</c:v>
                </c:pt>
                <c:pt idx="13">
                  <c:v>5.4.2.a</c:v>
                </c:pt>
                <c:pt idx="14">
                  <c:v>5.4.2.b.</c:v>
                </c:pt>
                <c:pt idx="15">
                  <c:v>5.4.2.c.</c:v>
                </c:pt>
                <c:pt idx="16">
                  <c:v>5.5.1.a.</c:v>
                </c:pt>
                <c:pt idx="17">
                  <c:v>5.5.1.b.</c:v>
                </c:pt>
                <c:pt idx="18">
                  <c:v>5.5.1.c.</c:v>
                </c:pt>
                <c:pt idx="19">
                  <c:v>5.5.1.d.</c:v>
                </c:pt>
                <c:pt idx="20">
                  <c:v>5.5.2.</c:v>
                </c:pt>
                <c:pt idx="21">
                  <c:v>5.6.</c:v>
                </c:pt>
                <c:pt idx="22">
                  <c:v>5.7.1.</c:v>
                </c:pt>
                <c:pt idx="23">
                  <c:v>5.7.2.</c:v>
                </c:pt>
                <c:pt idx="24">
                  <c:v>5.7.3.</c:v>
                </c:pt>
                <c:pt idx="25">
                  <c:v>5.7.4.</c:v>
                </c:pt>
                <c:pt idx="26">
                  <c:v>5.7.5</c:v>
                </c:pt>
              </c:strCache>
            </c:strRef>
          </c:cat>
          <c:val>
            <c:numRef>
              <c:f>'Peta per standar'!$C$88:$C$114</c:f>
              <c:numCache>
                <c:formatCode>_(* #,##0.00_);_(* \(#,##0.00\);_(* "-"_);_(@_)</c:formatCode>
                <c:ptCount val="27"/>
                <c:pt idx="0">
                  <c:v>4</c:v>
                </c:pt>
                <c:pt idx="1">
                  <c:v>4</c:v>
                </c:pt>
                <c:pt idx="2">
                  <c:v>4</c:v>
                </c:pt>
                <c:pt idx="3">
                  <c:v>4</c:v>
                </c:pt>
                <c:pt idx="4">
                  <c:v>0</c:v>
                </c:pt>
                <c:pt idx="5">
                  <c:v>4</c:v>
                </c:pt>
                <c:pt idx="6">
                  <c:v>0</c:v>
                </c:pt>
                <c:pt idx="7">
                  <c:v>4</c:v>
                </c:pt>
                <c:pt idx="8">
                  <c:v>4</c:v>
                </c:pt>
                <c:pt idx="9">
                  <c:v>3</c:v>
                </c:pt>
                <c:pt idx="10">
                  <c:v>0</c:v>
                </c:pt>
                <c:pt idx="11">
                  <c:v>4</c:v>
                </c:pt>
                <c:pt idx="12">
                  <c:v>3</c:v>
                </c:pt>
                <c:pt idx="13">
                  <c:v>3</c:v>
                </c:pt>
                <c:pt idx="14">
                  <c:v>0</c:v>
                </c:pt>
                <c:pt idx="15">
                  <c:v>0</c:v>
                </c:pt>
                <c:pt idx="16">
                  <c:v>4</c:v>
                </c:pt>
                <c:pt idx="17">
                  <c:v>3</c:v>
                </c:pt>
                <c:pt idx="18">
                  <c:v>3</c:v>
                </c:pt>
                <c:pt idx="19">
                  <c:v>3</c:v>
                </c:pt>
                <c:pt idx="20">
                  <c:v>4</c:v>
                </c:pt>
                <c:pt idx="21">
                  <c:v>4</c:v>
                </c:pt>
                <c:pt idx="22">
                  <c:v>2</c:v>
                </c:pt>
                <c:pt idx="23">
                  <c:v>4</c:v>
                </c:pt>
                <c:pt idx="24">
                  <c:v>3</c:v>
                </c:pt>
                <c:pt idx="25">
                  <c:v>0</c:v>
                </c:pt>
                <c:pt idx="26">
                  <c:v>3</c:v>
                </c:pt>
              </c:numCache>
            </c:numRef>
          </c:val>
          <c:extLst xmlns:c16r2="http://schemas.microsoft.com/office/drawing/2015/06/chart">
            <c:ext xmlns:c16="http://schemas.microsoft.com/office/drawing/2014/chart" uri="{C3380CC4-5D6E-409C-BE32-E72D297353CC}">
              <c16:uniqueId val="{00000001-0CBE-4D82-8E1F-6D1940749E7D}"/>
            </c:ext>
          </c:extLst>
        </c:ser>
        <c:axId val="79180160"/>
        <c:axId val="79181696"/>
      </c:radarChart>
      <c:catAx>
        <c:axId val="79180160"/>
        <c:scaling>
          <c:orientation val="minMax"/>
        </c:scaling>
        <c:axPos val="b"/>
        <c:majorGridlines/>
        <c:numFmt formatCode="General" sourceLinked="0"/>
        <c:tickLblPos val="nextTo"/>
        <c:txPr>
          <a:bodyPr/>
          <a:lstStyle/>
          <a:p>
            <a:pPr>
              <a:defRPr lang="id-ID"/>
            </a:pPr>
            <a:endParaRPr lang="en-US"/>
          </a:p>
        </c:txPr>
        <c:crossAx val="79181696"/>
        <c:crosses val="autoZero"/>
        <c:auto val="1"/>
        <c:lblAlgn val="ctr"/>
        <c:lblOffset val="100"/>
      </c:catAx>
      <c:valAx>
        <c:axId val="79181696"/>
        <c:scaling>
          <c:orientation val="minMax"/>
        </c:scaling>
        <c:axPos val="l"/>
        <c:majorGridlines/>
        <c:numFmt formatCode="_(* #,##0.00_);_(* \(#,##0.00\);_(* &quot;-&quot;_);_(@_)" sourceLinked="1"/>
        <c:tickLblPos val="nextTo"/>
        <c:txPr>
          <a:bodyPr/>
          <a:lstStyle/>
          <a:p>
            <a:pPr>
              <a:defRPr lang="id-ID"/>
            </a:pPr>
            <a:endParaRPr lang="en-US"/>
          </a:p>
        </c:txPr>
        <c:crossAx val="79180160"/>
        <c:crosses val="autoZero"/>
        <c:crossBetween val="between"/>
      </c:valAx>
    </c:plotArea>
    <c:plotVisOnly val="1"/>
    <c:dispBlanksAs val="gap"/>
  </c:chart>
  <c:printSettings>
    <c:headerFooter/>
    <c:pageMargins b="0.75000000000000433" l="0.70000000000000129" r="0.70000000000000129" t="0.750000000000004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standar'!$B$119:$B$134</c:f>
              <c:strCache>
                <c:ptCount val="16"/>
                <c:pt idx="0">
                  <c:v>6.1.</c:v>
                </c:pt>
                <c:pt idx="1">
                  <c:v>6.2.1.</c:v>
                </c:pt>
                <c:pt idx="2">
                  <c:v>6.2.2.</c:v>
                </c:pt>
                <c:pt idx="3">
                  <c:v>6.2.3.</c:v>
                </c:pt>
                <c:pt idx="4">
                  <c:v>6.3.1.</c:v>
                </c:pt>
                <c:pt idx="5">
                  <c:v>6.3.2.</c:v>
                </c:pt>
                <c:pt idx="6">
                  <c:v>6.3.3.</c:v>
                </c:pt>
                <c:pt idx="7">
                  <c:v>6.4.1.a.</c:v>
                </c:pt>
                <c:pt idx="8">
                  <c:v>6.4.1.b.</c:v>
                </c:pt>
                <c:pt idx="9">
                  <c:v>6.4.1.c.</c:v>
                </c:pt>
                <c:pt idx="10">
                  <c:v>6.4.1.d.</c:v>
                </c:pt>
                <c:pt idx="11">
                  <c:v>6.4.1.e.</c:v>
                </c:pt>
                <c:pt idx="12">
                  <c:v>6.4.2.</c:v>
                </c:pt>
                <c:pt idx="13">
                  <c:v>6.4.3.</c:v>
                </c:pt>
                <c:pt idx="14">
                  <c:v>6.5.1.</c:v>
                </c:pt>
                <c:pt idx="15">
                  <c:v>6.5.2.</c:v>
                </c:pt>
              </c:strCache>
            </c:strRef>
          </c:cat>
          <c:val>
            <c:numRef>
              <c:f>'Peta per standar'!$C$119:$C$134</c:f>
              <c:numCache>
                <c:formatCode>_(* #,##0.00_);_(* \(#,##0.00\);_(* "-"_);_(@_)</c:formatCode>
                <c:ptCount val="16"/>
                <c:pt idx="0">
                  <c:v>4</c:v>
                </c:pt>
                <c:pt idx="1">
                  <c:v>2</c:v>
                </c:pt>
                <c:pt idx="2">
                  <c:v>4</c:v>
                </c:pt>
                <c:pt idx="3">
                  <c:v>4</c:v>
                </c:pt>
                <c:pt idx="4">
                  <c:v>4</c:v>
                </c:pt>
                <c:pt idx="5">
                  <c:v>4</c:v>
                </c:pt>
                <c:pt idx="6">
                  <c:v>4</c:v>
                </c:pt>
                <c:pt idx="7">
                  <c:v>4</c:v>
                </c:pt>
                <c:pt idx="8">
                  <c:v>0</c:v>
                </c:pt>
                <c:pt idx="9">
                  <c:v>4</c:v>
                </c:pt>
                <c:pt idx="10">
                  <c:v>4</c:v>
                </c:pt>
                <c:pt idx="11">
                  <c:v>4</c:v>
                </c:pt>
                <c:pt idx="12">
                  <c:v>4</c:v>
                </c:pt>
                <c:pt idx="13">
                  <c:v>0</c:v>
                </c:pt>
                <c:pt idx="14">
                  <c:v>3</c:v>
                </c:pt>
                <c:pt idx="15">
                  <c:v>4</c:v>
                </c:pt>
              </c:numCache>
            </c:numRef>
          </c:val>
          <c:extLst xmlns:c16r2="http://schemas.microsoft.com/office/drawing/2015/06/chart">
            <c:ext xmlns:c16="http://schemas.microsoft.com/office/drawing/2014/chart" uri="{C3380CC4-5D6E-409C-BE32-E72D297353CC}">
              <c16:uniqueId val="{00000000-D49E-4EC0-8A6B-728B3F5E9663}"/>
            </c:ext>
          </c:extLst>
        </c:ser>
        <c:axId val="79319424"/>
        <c:axId val="79320960"/>
      </c:radarChart>
      <c:catAx>
        <c:axId val="79319424"/>
        <c:scaling>
          <c:orientation val="minMax"/>
        </c:scaling>
        <c:axPos val="b"/>
        <c:majorGridlines/>
        <c:numFmt formatCode="General" sourceLinked="0"/>
        <c:tickLblPos val="nextTo"/>
        <c:txPr>
          <a:bodyPr/>
          <a:lstStyle/>
          <a:p>
            <a:pPr>
              <a:defRPr lang="id-ID"/>
            </a:pPr>
            <a:endParaRPr lang="en-US"/>
          </a:p>
        </c:txPr>
        <c:crossAx val="79320960"/>
        <c:crosses val="autoZero"/>
        <c:auto val="1"/>
        <c:lblAlgn val="ctr"/>
        <c:lblOffset val="100"/>
      </c:catAx>
      <c:valAx>
        <c:axId val="79320960"/>
        <c:scaling>
          <c:orientation val="minMax"/>
        </c:scaling>
        <c:axPos val="l"/>
        <c:majorGridlines/>
        <c:numFmt formatCode="_(* #,##0.00_);_(* \(#,##0.00\);_(* &quot;-&quot;_);_(@_)" sourceLinked="1"/>
        <c:tickLblPos val="nextTo"/>
        <c:txPr>
          <a:bodyPr/>
          <a:lstStyle/>
          <a:p>
            <a:pPr>
              <a:defRPr lang="id-ID"/>
            </a:pPr>
            <a:endParaRPr lang="en-US"/>
          </a:p>
        </c:txPr>
        <c:crossAx val="79319424"/>
        <c:crosses val="autoZero"/>
        <c:crossBetween val="between"/>
      </c:valAx>
    </c:plotArea>
    <c:plotVisOnly val="1"/>
    <c:dispBlanksAs val="gap"/>
  </c:chart>
  <c:printSettings>
    <c:headerFooter/>
    <c:pageMargins b="0.75000000000000433" l="0.70000000000000129" r="0.70000000000000129" t="0.750000000000004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standar'!$B$139:$B$146</c:f>
              <c:strCache>
                <c:ptCount val="8"/>
                <c:pt idx="0">
                  <c:v>7.1.1.</c:v>
                </c:pt>
                <c:pt idx="1">
                  <c:v>7.1.2.</c:v>
                </c:pt>
                <c:pt idx="2">
                  <c:v>7.1.3.</c:v>
                </c:pt>
                <c:pt idx="3">
                  <c:v>7.1.4.</c:v>
                </c:pt>
                <c:pt idx="4">
                  <c:v>7.2.1.</c:v>
                </c:pt>
                <c:pt idx="5">
                  <c:v>7.2.2.</c:v>
                </c:pt>
                <c:pt idx="6">
                  <c:v>7.3.1.</c:v>
                </c:pt>
                <c:pt idx="7">
                  <c:v>7.3.2.</c:v>
                </c:pt>
              </c:strCache>
            </c:strRef>
          </c:cat>
          <c:val>
            <c:numRef>
              <c:f>'Peta per standar'!$C$139:$C$146</c:f>
              <c:numCache>
                <c:formatCode>_(* #,##0.00_);_(* \(#,##0.00\);_(* "-"_);_(@_)</c:formatCode>
                <c:ptCount val="8"/>
                <c:pt idx="0">
                  <c:v>0.92</c:v>
                </c:pt>
                <c:pt idx="1">
                  <c:v>0.92</c:v>
                </c:pt>
                <c:pt idx="2">
                  <c:v>4</c:v>
                </c:pt>
                <c:pt idx="3">
                  <c:v>4</c:v>
                </c:pt>
                <c:pt idx="4">
                  <c:v>4</c:v>
                </c:pt>
                <c:pt idx="5">
                  <c:v>2</c:v>
                </c:pt>
                <c:pt idx="6">
                  <c:v>4</c:v>
                </c:pt>
                <c:pt idx="7">
                  <c:v>2.9</c:v>
                </c:pt>
              </c:numCache>
            </c:numRef>
          </c:val>
          <c:extLst xmlns:c16r2="http://schemas.microsoft.com/office/drawing/2015/06/chart">
            <c:ext xmlns:c16="http://schemas.microsoft.com/office/drawing/2014/chart" uri="{C3380CC4-5D6E-409C-BE32-E72D297353CC}">
              <c16:uniqueId val="{00000000-E86F-4460-A9C5-97046FDB89D9}"/>
            </c:ext>
          </c:extLst>
        </c:ser>
        <c:axId val="79332096"/>
        <c:axId val="79333632"/>
      </c:radarChart>
      <c:catAx>
        <c:axId val="79332096"/>
        <c:scaling>
          <c:orientation val="minMax"/>
        </c:scaling>
        <c:axPos val="b"/>
        <c:majorGridlines/>
        <c:numFmt formatCode="General" sourceLinked="0"/>
        <c:tickLblPos val="nextTo"/>
        <c:txPr>
          <a:bodyPr/>
          <a:lstStyle/>
          <a:p>
            <a:pPr>
              <a:defRPr lang="id-ID"/>
            </a:pPr>
            <a:endParaRPr lang="en-US"/>
          </a:p>
        </c:txPr>
        <c:crossAx val="79333632"/>
        <c:crosses val="autoZero"/>
        <c:auto val="1"/>
        <c:lblAlgn val="ctr"/>
        <c:lblOffset val="100"/>
      </c:catAx>
      <c:valAx>
        <c:axId val="79333632"/>
        <c:scaling>
          <c:orientation val="minMax"/>
        </c:scaling>
        <c:axPos val="l"/>
        <c:majorGridlines/>
        <c:numFmt formatCode="_(* #,##0.00_);_(* \(#,##0.00\);_(* &quot;-&quot;_);_(@_)" sourceLinked="1"/>
        <c:tickLblPos val="nextTo"/>
        <c:txPr>
          <a:bodyPr/>
          <a:lstStyle/>
          <a:p>
            <a:pPr>
              <a:defRPr lang="id-ID"/>
            </a:pPr>
            <a:endParaRPr lang="en-US"/>
          </a:p>
        </c:txPr>
        <c:crossAx val="79332096"/>
        <c:crosses val="autoZero"/>
        <c:crossBetween val="between"/>
      </c:valAx>
    </c:plotArea>
    <c:plotVisOnly val="1"/>
    <c:dispBlanksAs val="gap"/>
  </c:chart>
  <c:printSettings>
    <c:headerFooter/>
    <c:pageMargins b="0.75000000000000433" l="0.70000000000000129" r="0.70000000000000129" t="0.750000000000004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9606673716660099E-2"/>
          <c:y val="6.0309079282576793E-3"/>
          <c:w val="0.77907528476450261"/>
          <c:h val="0.97814757497152605"/>
        </c:manualLayout>
      </c:layout>
      <c:radarChart>
        <c:radarStyle val="marker"/>
        <c:ser>
          <c:idx val="0"/>
          <c:order val="0"/>
          <c:cat>
            <c:strRef>
              <c:f>'Peta Capaian Total'!$A$4:$A$103</c:f>
              <c:strCache>
                <c:ptCount val="100"/>
                <c:pt idx="0">
                  <c:v>1.1.1</c:v>
                </c:pt>
                <c:pt idx="1">
                  <c:v>1.1.2</c:v>
                </c:pt>
                <c:pt idx="2">
                  <c:v>1.2</c:v>
                </c:pt>
                <c:pt idx="3">
                  <c:v>2.1</c:v>
                </c:pt>
                <c:pt idx="4">
                  <c:v>2.2</c:v>
                </c:pt>
                <c:pt idx="5">
                  <c:v>2.3</c:v>
                </c:pt>
                <c:pt idx="6">
                  <c:v>2.4</c:v>
                </c:pt>
                <c:pt idx="7">
                  <c:v>2.5</c:v>
                </c:pt>
                <c:pt idx="8">
                  <c:v>2.6</c:v>
                </c:pt>
                <c:pt idx="9">
                  <c:v>3.1.1.a.</c:v>
                </c:pt>
                <c:pt idx="10">
                  <c:v>3.1.1.b.</c:v>
                </c:pt>
                <c:pt idx="11">
                  <c:v>3.1.1.c.</c:v>
                </c:pt>
                <c:pt idx="12">
                  <c:v>3.1.1.d.</c:v>
                </c:pt>
                <c:pt idx="13">
                  <c:v>3.1.2.</c:v>
                </c:pt>
                <c:pt idx="14">
                  <c:v>3.1.3.</c:v>
                </c:pt>
                <c:pt idx="15">
                  <c:v>3.1.4.a.</c:v>
                </c:pt>
                <c:pt idx="16">
                  <c:v>3.1.4.b.</c:v>
                </c:pt>
                <c:pt idx="17">
                  <c:v>3.2.1.</c:v>
                </c:pt>
                <c:pt idx="18">
                  <c:v>3.2.2.</c:v>
                </c:pt>
                <c:pt idx="19">
                  <c:v>3.3.1.a.</c:v>
                </c:pt>
                <c:pt idx="20">
                  <c:v>3.3.1.b.</c:v>
                </c:pt>
                <c:pt idx="21">
                  <c:v>3.3.1.c.</c:v>
                </c:pt>
                <c:pt idx="22">
                  <c:v>3.3.2</c:v>
                </c:pt>
                <c:pt idx="23">
                  <c:v>3.3.3</c:v>
                </c:pt>
                <c:pt idx="24">
                  <c:v>3.4.1.</c:v>
                </c:pt>
                <c:pt idx="25">
                  <c:v>3.4.2.</c:v>
                </c:pt>
                <c:pt idx="26">
                  <c:v>4.1.</c:v>
                </c:pt>
                <c:pt idx="27">
                  <c:v>4.2.1.</c:v>
                </c:pt>
                <c:pt idx="28">
                  <c:v>4.2.2.</c:v>
                </c:pt>
                <c:pt idx="29">
                  <c:v>4.3.1.a.</c:v>
                </c:pt>
                <c:pt idx="30">
                  <c:v>4.3.1.b.</c:v>
                </c:pt>
                <c:pt idx="31">
                  <c:v>4.3.1.c.</c:v>
                </c:pt>
                <c:pt idx="32">
                  <c:v>4.3.1.b.</c:v>
                </c:pt>
                <c:pt idx="33">
                  <c:v>4.3.2.</c:v>
                </c:pt>
                <c:pt idx="34">
                  <c:v>4.3.3.</c:v>
                </c:pt>
                <c:pt idx="35">
                  <c:v>4.3.4 &amp; 4.3.5.</c:v>
                </c:pt>
                <c:pt idx="36">
                  <c:v>4.3.4 &amp; 4.3.5.</c:v>
                </c:pt>
                <c:pt idx="37">
                  <c:v>4.4.1.</c:v>
                </c:pt>
                <c:pt idx="38">
                  <c:v>4.4.2.a.</c:v>
                </c:pt>
                <c:pt idx="39">
                  <c:v>4.4.2.b.</c:v>
                </c:pt>
                <c:pt idx="40">
                  <c:v>4.5.1.</c:v>
                </c:pt>
                <c:pt idx="41">
                  <c:v>4.5.2.</c:v>
                </c:pt>
                <c:pt idx="42">
                  <c:v>4.5.3.</c:v>
                </c:pt>
                <c:pt idx="43">
                  <c:v>4.5.4.</c:v>
                </c:pt>
                <c:pt idx="44">
                  <c:v>4.5.5.</c:v>
                </c:pt>
                <c:pt idx="45">
                  <c:v>4.6.1.a.</c:v>
                </c:pt>
                <c:pt idx="46">
                  <c:v>4.6.1.b.</c:v>
                </c:pt>
                <c:pt idx="47">
                  <c:v>4.6.1.c.</c:v>
                </c:pt>
                <c:pt idx="48">
                  <c:v>4.6.2.</c:v>
                </c:pt>
                <c:pt idx="49">
                  <c:v>5.1.1.a.</c:v>
                </c:pt>
                <c:pt idx="50">
                  <c:v>5.1.1.b.</c:v>
                </c:pt>
                <c:pt idx="51">
                  <c:v>5.1.2.a.</c:v>
                </c:pt>
                <c:pt idx="52">
                  <c:v>5.1.2.b.</c:v>
                </c:pt>
                <c:pt idx="53">
                  <c:v>5.1.2.c.</c:v>
                </c:pt>
                <c:pt idx="54">
                  <c:v>5.1.3.</c:v>
                </c:pt>
                <c:pt idx="55">
                  <c:v>5.1.4.</c:v>
                </c:pt>
                <c:pt idx="56">
                  <c:v>5.2.a.</c:v>
                </c:pt>
                <c:pt idx="57">
                  <c:v>5.2.b.</c:v>
                </c:pt>
                <c:pt idx="58">
                  <c:v>5.3.1.a.</c:v>
                </c:pt>
                <c:pt idx="59">
                  <c:v>5.3.1.b.</c:v>
                </c:pt>
                <c:pt idx="60">
                  <c:v>5.3.2.</c:v>
                </c:pt>
                <c:pt idx="61">
                  <c:v>5.4.1.</c:v>
                </c:pt>
                <c:pt idx="62">
                  <c:v>5.4.2.a</c:v>
                </c:pt>
                <c:pt idx="63">
                  <c:v>5.4.2.b.</c:v>
                </c:pt>
                <c:pt idx="64">
                  <c:v>5.4.2.c.</c:v>
                </c:pt>
                <c:pt idx="65">
                  <c:v>5.5.1.a.</c:v>
                </c:pt>
                <c:pt idx="66">
                  <c:v>5.5.1.b.</c:v>
                </c:pt>
                <c:pt idx="67">
                  <c:v>5.5.1.c.</c:v>
                </c:pt>
                <c:pt idx="68">
                  <c:v>5.5.1.d.</c:v>
                </c:pt>
                <c:pt idx="69">
                  <c:v>5.5.2.</c:v>
                </c:pt>
                <c:pt idx="70">
                  <c:v>5.6.</c:v>
                </c:pt>
                <c:pt idx="71">
                  <c:v>5.7.1.</c:v>
                </c:pt>
                <c:pt idx="72">
                  <c:v>5.7.2.</c:v>
                </c:pt>
                <c:pt idx="73">
                  <c:v>5.7.3.</c:v>
                </c:pt>
                <c:pt idx="74">
                  <c:v>5.7.4.</c:v>
                </c:pt>
                <c:pt idx="75">
                  <c:v>5.7.5</c:v>
                </c:pt>
                <c:pt idx="76">
                  <c:v>6.1.</c:v>
                </c:pt>
                <c:pt idx="77">
                  <c:v>6.2.1.</c:v>
                </c:pt>
                <c:pt idx="78">
                  <c:v>6.2.2.</c:v>
                </c:pt>
                <c:pt idx="79">
                  <c:v>6.2.3.</c:v>
                </c:pt>
                <c:pt idx="80">
                  <c:v>6.3.1.</c:v>
                </c:pt>
                <c:pt idx="81">
                  <c:v>6.3.2.</c:v>
                </c:pt>
                <c:pt idx="82">
                  <c:v>6.3.3.</c:v>
                </c:pt>
                <c:pt idx="83">
                  <c:v>6.4.1.a.</c:v>
                </c:pt>
                <c:pt idx="84">
                  <c:v>6.4.1.b.</c:v>
                </c:pt>
                <c:pt idx="85">
                  <c:v>6.4.1.c.</c:v>
                </c:pt>
                <c:pt idx="86">
                  <c:v>6.4.1.d.</c:v>
                </c:pt>
                <c:pt idx="87">
                  <c:v>6.4.1.e.</c:v>
                </c:pt>
                <c:pt idx="88">
                  <c:v>6.4.2.</c:v>
                </c:pt>
                <c:pt idx="89">
                  <c:v>6.4.3.</c:v>
                </c:pt>
                <c:pt idx="90">
                  <c:v>6.5.1.</c:v>
                </c:pt>
                <c:pt idx="91">
                  <c:v>6.5.2.</c:v>
                </c:pt>
                <c:pt idx="92">
                  <c:v>7.1.1.</c:v>
                </c:pt>
                <c:pt idx="93">
                  <c:v>7.1.2.</c:v>
                </c:pt>
                <c:pt idx="94">
                  <c:v>7.1.3.</c:v>
                </c:pt>
                <c:pt idx="95">
                  <c:v>7.1.4.</c:v>
                </c:pt>
                <c:pt idx="96">
                  <c:v>7.2.1.</c:v>
                </c:pt>
                <c:pt idx="97">
                  <c:v>7.2.2.</c:v>
                </c:pt>
                <c:pt idx="98">
                  <c:v>7.3.1.</c:v>
                </c:pt>
                <c:pt idx="99">
                  <c:v>7.3.2.</c:v>
                </c:pt>
              </c:strCache>
            </c:strRef>
          </c:cat>
          <c:val>
            <c:numRef>
              <c:f>'Peta Capaian Total'!$B$4:$B$103</c:f>
              <c:numCache>
                <c:formatCode>General</c:formatCode>
                <c:ptCount val="100"/>
                <c:pt idx="0">
                  <c:v>3</c:v>
                </c:pt>
                <c:pt idx="1">
                  <c:v>1</c:v>
                </c:pt>
                <c:pt idx="2">
                  <c:v>4</c:v>
                </c:pt>
                <c:pt idx="3">
                  <c:v>1</c:v>
                </c:pt>
                <c:pt idx="4">
                  <c:v>2</c:v>
                </c:pt>
                <c:pt idx="5">
                  <c:v>1</c:v>
                </c:pt>
                <c:pt idx="6">
                  <c:v>3</c:v>
                </c:pt>
                <c:pt idx="7">
                  <c:v>3</c:v>
                </c:pt>
                <c:pt idx="8">
                  <c:v>3</c:v>
                </c:pt>
                <c:pt idx="9">
                  <c:v>1</c:v>
                </c:pt>
                <c:pt idx="10">
                  <c:v>4</c:v>
                </c:pt>
                <c:pt idx="11">
                  <c:v>4</c:v>
                </c:pt>
                <c:pt idx="12">
                  <c:v>4</c:v>
                </c:pt>
                <c:pt idx="13">
                  <c:v>4</c:v>
                </c:pt>
                <c:pt idx="14">
                  <c:v>2</c:v>
                </c:pt>
                <c:pt idx="15">
                  <c:v>0</c:v>
                </c:pt>
                <c:pt idx="16">
                  <c:v>4</c:v>
                </c:pt>
                <c:pt idx="17">
                  <c:v>0</c:v>
                </c:pt>
                <c:pt idx="18">
                  <c:v>0</c:v>
                </c:pt>
                <c:pt idx="19">
                  <c:v>3</c:v>
                </c:pt>
                <c:pt idx="20">
                  <c:v>0</c:v>
                </c:pt>
                <c:pt idx="21">
                  <c:v>3</c:v>
                </c:pt>
                <c:pt idx="22">
                  <c:v>4</c:v>
                </c:pt>
                <c:pt idx="23">
                  <c:v>0</c:v>
                </c:pt>
                <c:pt idx="24">
                  <c:v>3</c:v>
                </c:pt>
                <c:pt idx="25">
                  <c:v>0</c:v>
                </c:pt>
                <c:pt idx="26">
                  <c:v>3</c:v>
                </c:pt>
                <c:pt idx="27">
                  <c:v>3</c:v>
                </c:pt>
                <c:pt idx="28">
                  <c:v>3</c:v>
                </c:pt>
                <c:pt idx="29">
                  <c:v>3</c:v>
                </c:pt>
                <c:pt idx="30">
                  <c:v>1</c:v>
                </c:pt>
                <c:pt idx="31">
                  <c:v>0</c:v>
                </c:pt>
                <c:pt idx="32">
                  <c:v>4</c:v>
                </c:pt>
                <c:pt idx="33">
                  <c:v>1</c:v>
                </c:pt>
                <c:pt idx="34">
                  <c:v>0</c:v>
                </c:pt>
                <c:pt idx="35">
                  <c:v>0</c:v>
                </c:pt>
                <c:pt idx="36">
                  <c:v>0</c:v>
                </c:pt>
                <c:pt idx="37">
                  <c:v>4</c:v>
                </c:pt>
                <c:pt idx="38">
                  <c:v>0</c:v>
                </c:pt>
                <c:pt idx="39">
                  <c:v>0</c:v>
                </c:pt>
                <c:pt idx="40">
                  <c:v>4</c:v>
                </c:pt>
                <c:pt idx="41">
                  <c:v>4</c:v>
                </c:pt>
                <c:pt idx="42">
                  <c:v>4</c:v>
                </c:pt>
                <c:pt idx="43">
                  <c:v>4</c:v>
                </c:pt>
                <c:pt idx="44">
                  <c:v>4</c:v>
                </c:pt>
                <c:pt idx="45">
                  <c:v>1</c:v>
                </c:pt>
                <c:pt idx="46">
                  <c:v>3</c:v>
                </c:pt>
                <c:pt idx="47">
                  <c:v>3</c:v>
                </c:pt>
                <c:pt idx="48">
                  <c:v>2</c:v>
                </c:pt>
                <c:pt idx="49">
                  <c:v>4</c:v>
                </c:pt>
                <c:pt idx="50">
                  <c:v>4</c:v>
                </c:pt>
                <c:pt idx="51">
                  <c:v>4</c:v>
                </c:pt>
                <c:pt idx="52">
                  <c:v>4</c:v>
                </c:pt>
                <c:pt idx="53">
                  <c:v>0</c:v>
                </c:pt>
                <c:pt idx="54">
                  <c:v>4</c:v>
                </c:pt>
                <c:pt idx="55">
                  <c:v>0</c:v>
                </c:pt>
                <c:pt idx="56">
                  <c:v>4</c:v>
                </c:pt>
                <c:pt idx="57">
                  <c:v>4</c:v>
                </c:pt>
                <c:pt idx="58">
                  <c:v>3</c:v>
                </c:pt>
                <c:pt idx="59">
                  <c:v>0</c:v>
                </c:pt>
                <c:pt idx="60">
                  <c:v>4</c:v>
                </c:pt>
                <c:pt idx="61">
                  <c:v>3</c:v>
                </c:pt>
                <c:pt idx="62">
                  <c:v>3</c:v>
                </c:pt>
                <c:pt idx="63">
                  <c:v>0</c:v>
                </c:pt>
                <c:pt idx="64">
                  <c:v>0</c:v>
                </c:pt>
                <c:pt idx="65">
                  <c:v>4</c:v>
                </c:pt>
                <c:pt idx="66">
                  <c:v>3</c:v>
                </c:pt>
                <c:pt idx="67">
                  <c:v>3</c:v>
                </c:pt>
                <c:pt idx="68">
                  <c:v>3</c:v>
                </c:pt>
                <c:pt idx="69">
                  <c:v>4</c:v>
                </c:pt>
                <c:pt idx="70">
                  <c:v>4</c:v>
                </c:pt>
                <c:pt idx="71">
                  <c:v>2</c:v>
                </c:pt>
                <c:pt idx="72">
                  <c:v>4</c:v>
                </c:pt>
                <c:pt idx="73">
                  <c:v>3</c:v>
                </c:pt>
                <c:pt idx="74">
                  <c:v>0</c:v>
                </c:pt>
                <c:pt idx="75">
                  <c:v>3</c:v>
                </c:pt>
                <c:pt idx="76">
                  <c:v>4</c:v>
                </c:pt>
                <c:pt idx="77">
                  <c:v>2</c:v>
                </c:pt>
                <c:pt idx="78">
                  <c:v>4</c:v>
                </c:pt>
                <c:pt idx="79">
                  <c:v>4</c:v>
                </c:pt>
                <c:pt idx="80">
                  <c:v>4</c:v>
                </c:pt>
                <c:pt idx="81">
                  <c:v>4</c:v>
                </c:pt>
                <c:pt idx="82">
                  <c:v>4</c:v>
                </c:pt>
                <c:pt idx="83">
                  <c:v>4</c:v>
                </c:pt>
                <c:pt idx="84">
                  <c:v>0</c:v>
                </c:pt>
                <c:pt idx="85">
                  <c:v>4</c:v>
                </c:pt>
                <c:pt idx="86">
                  <c:v>4</c:v>
                </c:pt>
                <c:pt idx="87">
                  <c:v>4</c:v>
                </c:pt>
                <c:pt idx="88">
                  <c:v>4</c:v>
                </c:pt>
                <c:pt idx="89">
                  <c:v>0</c:v>
                </c:pt>
                <c:pt idx="90">
                  <c:v>3</c:v>
                </c:pt>
                <c:pt idx="91">
                  <c:v>4</c:v>
                </c:pt>
                <c:pt idx="92">
                  <c:v>0.92</c:v>
                </c:pt>
                <c:pt idx="93">
                  <c:v>0.92</c:v>
                </c:pt>
                <c:pt idx="94">
                  <c:v>4</c:v>
                </c:pt>
                <c:pt idx="95">
                  <c:v>4</c:v>
                </c:pt>
                <c:pt idx="96">
                  <c:v>4</c:v>
                </c:pt>
                <c:pt idx="97">
                  <c:v>2</c:v>
                </c:pt>
                <c:pt idx="98">
                  <c:v>4</c:v>
                </c:pt>
                <c:pt idx="99">
                  <c:v>2.9</c:v>
                </c:pt>
              </c:numCache>
            </c:numRef>
          </c:val>
          <c:extLst xmlns:c16r2="http://schemas.microsoft.com/office/drawing/2015/06/chart">
            <c:ext xmlns:c16="http://schemas.microsoft.com/office/drawing/2014/chart" uri="{C3380CC4-5D6E-409C-BE32-E72D297353CC}">
              <c16:uniqueId val="{00000000-F733-4883-B749-7300709CA118}"/>
            </c:ext>
          </c:extLst>
        </c:ser>
        <c:axId val="79466880"/>
        <c:axId val="79468416"/>
      </c:radarChart>
      <c:catAx>
        <c:axId val="79466880"/>
        <c:scaling>
          <c:orientation val="minMax"/>
        </c:scaling>
        <c:axPos val="b"/>
        <c:majorGridlines/>
        <c:numFmt formatCode="General" sourceLinked="0"/>
        <c:tickLblPos val="nextTo"/>
        <c:crossAx val="79468416"/>
        <c:crosses val="autoZero"/>
        <c:auto val="1"/>
        <c:lblAlgn val="ctr"/>
        <c:lblOffset val="100"/>
      </c:catAx>
      <c:valAx>
        <c:axId val="79468416"/>
        <c:scaling>
          <c:orientation val="minMax"/>
        </c:scaling>
        <c:axPos val="l"/>
        <c:majorGridlines/>
        <c:numFmt formatCode="General" sourceLinked="1"/>
        <c:tickLblPos val="nextTo"/>
        <c:crossAx val="79466880"/>
        <c:crosses val="autoZero"/>
        <c:crossBetween val="between"/>
      </c:valAx>
    </c:plotArea>
    <c:legend>
      <c:legendPos val="r"/>
      <c:layout/>
    </c:legend>
    <c:plotVisOnly val="1"/>
    <c:dispBlanksAs val="gap"/>
  </c:chart>
  <c:printSettings>
    <c:headerFooter/>
    <c:pageMargins b="0.75000000000000233" l="0.70000000000000129" r="0.70000000000000129" t="0.750000000000002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w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3</xdr:col>
      <xdr:colOff>371475</xdr:colOff>
      <xdr:row>14</xdr:row>
      <xdr:rowOff>57150</xdr:rowOff>
    </xdr:from>
    <xdr:to>
      <xdr:col>6</xdr:col>
      <xdr:colOff>542925</xdr:colOff>
      <xdr:row>22</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25</xdr:row>
      <xdr:rowOff>76200</xdr:rowOff>
    </xdr:from>
    <xdr:to>
      <xdr:col>6</xdr:col>
      <xdr:colOff>542925</xdr:colOff>
      <xdr:row>36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209549</xdr:colOff>
      <xdr:row>39</xdr:row>
      <xdr:rowOff>47624</xdr:rowOff>
    </xdr:from>
    <xdr:to>
      <xdr:col>6</xdr:col>
      <xdr:colOff>1514474</xdr:colOff>
      <xdr:row>56</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219075</xdr:colOff>
      <xdr:row>60</xdr:row>
      <xdr:rowOff>57150</xdr:rowOff>
    </xdr:from>
    <xdr:to>
      <xdr:col>6</xdr:col>
      <xdr:colOff>1524000</xdr:colOff>
      <xdr:row>83</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228600</xdr:colOff>
      <xdr:row>87</xdr:row>
      <xdr:rowOff>114300</xdr:rowOff>
    </xdr:from>
    <xdr:to>
      <xdr:col>6</xdr:col>
      <xdr:colOff>1533525</xdr:colOff>
      <xdr:row>114</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285750</xdr:colOff>
      <xdr:row>118</xdr:row>
      <xdr:rowOff>142874</xdr:rowOff>
    </xdr:from>
    <xdr:to>
      <xdr:col>6</xdr:col>
      <xdr:colOff>1590675</xdr:colOff>
      <xdr:row>134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304799</xdr:colOff>
      <xdr:row>138</xdr:row>
      <xdr:rowOff>47626</xdr:rowOff>
    </xdr:from>
    <xdr:to>
      <xdr:col>6</xdr:col>
      <xdr:colOff>1638299</xdr:colOff>
      <xdr:row>148</xdr:row>
      <xdr:rowOff>171450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1</xdr:row>
      <xdr:rowOff>0</xdr:rowOff>
    </xdr:from>
    <xdr:to>
      <xdr:col>16</xdr:col>
      <xdr:colOff>66675</xdr:colOff>
      <xdr:row>31</xdr:row>
      <xdr:rowOff>171450</xdr:rowOff>
    </xdr:to>
    <xdr:graphicFrame macro="[0]!Chart1_Click">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3" Type="http://schemas.openxmlformats.org/officeDocument/2006/relationships/oleObject" Target="../embeddings/oleObject1.bin"/><Relationship Id="rId7" Type="http://schemas.openxmlformats.org/officeDocument/2006/relationships/oleObject" Target="../embeddings/oleObject5.bin"/><Relationship Id="rId12" Type="http://schemas.openxmlformats.org/officeDocument/2006/relationships/oleObject" Target="../embeddings/oleObject10.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oleObject" Target="../embeddings/oleObject4.bin"/><Relationship Id="rId11" Type="http://schemas.openxmlformats.org/officeDocument/2006/relationships/oleObject" Target="../embeddings/oleObject9.bin"/><Relationship Id="rId5" Type="http://schemas.openxmlformats.org/officeDocument/2006/relationships/oleObject" Target="../embeddings/oleObject3.bin"/><Relationship Id="rId10" Type="http://schemas.openxmlformats.org/officeDocument/2006/relationships/oleObject" Target="../embeddings/oleObject8.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O155"/>
  <sheetViews>
    <sheetView showGridLines="0" tabSelected="1" topLeftCell="C148" zoomScale="90" zoomScaleNormal="90" zoomScaleSheetLayoutView="90" zoomScalePageLayoutView="120" workbookViewId="0">
      <selection activeCell="J143" sqref="J143"/>
    </sheetView>
  </sheetViews>
  <sheetFormatPr defaultColWidth="8.85546875" defaultRowHeight="15"/>
  <cols>
    <col min="1" max="1" width="8" style="5" customWidth="1"/>
    <col min="2" max="2" width="42.7109375" style="198" customWidth="1"/>
    <col min="3" max="3" width="54.42578125" style="211" customWidth="1"/>
    <col min="4" max="5" width="9.42578125" style="5" bestFit="1" customWidth="1"/>
    <col min="6" max="7" width="11.140625" style="118" customWidth="1"/>
    <col min="8" max="9" width="10.140625" style="57" customWidth="1"/>
    <col min="10" max="11" width="13" style="54" customWidth="1"/>
    <col min="12" max="12" width="31.42578125" style="52" customWidth="1"/>
    <col min="13" max="13" width="25.85546875" style="8" customWidth="1"/>
    <col min="14" max="14" width="14" customWidth="1"/>
    <col min="15" max="15" width="20" bestFit="1" customWidth="1"/>
  </cols>
  <sheetData>
    <row r="1" spans="1:15" s="12" customFormat="1" ht="33.75">
      <c r="A1" s="161" t="s">
        <v>190</v>
      </c>
      <c r="B1" s="161"/>
      <c r="C1" s="161"/>
      <c r="D1" s="161"/>
      <c r="E1" s="161"/>
      <c r="F1" s="161"/>
      <c r="G1" s="161"/>
      <c r="H1" s="161"/>
      <c r="I1" s="161"/>
      <c r="J1" s="161"/>
      <c r="K1" s="161"/>
      <c r="L1" s="161"/>
      <c r="M1" s="162"/>
      <c r="N1" s="10"/>
      <c r="O1" s="11"/>
    </row>
    <row r="2" spans="1:15" s="12" customFormat="1" ht="33.75">
      <c r="A2" s="163" t="s">
        <v>301</v>
      </c>
      <c r="B2" s="163"/>
      <c r="C2" s="163"/>
      <c r="D2" s="163"/>
      <c r="E2" s="163"/>
      <c r="F2" s="163"/>
      <c r="G2" s="163"/>
      <c r="H2" s="163"/>
      <c r="I2" s="163"/>
      <c r="J2" s="163"/>
      <c r="K2" s="163"/>
      <c r="L2" s="163"/>
      <c r="M2" s="164"/>
      <c r="N2" s="10"/>
      <c r="O2" s="11"/>
    </row>
    <row r="3" spans="1:15" s="12" customFormat="1" ht="33.75">
      <c r="A3" s="163" t="s">
        <v>203</v>
      </c>
      <c r="B3" s="163"/>
      <c r="C3" s="163"/>
      <c r="D3" s="163"/>
      <c r="E3" s="163"/>
      <c r="F3" s="163"/>
      <c r="G3" s="163"/>
      <c r="H3" s="163"/>
      <c r="I3" s="163"/>
      <c r="J3" s="163"/>
      <c r="K3" s="163"/>
      <c r="L3" s="163"/>
      <c r="M3" s="164"/>
      <c r="N3" s="10"/>
      <c r="O3" s="11"/>
    </row>
    <row r="4" spans="1:15" s="12" customFormat="1" ht="17.25" customHeight="1">
      <c r="A4" s="124"/>
      <c r="B4" s="182"/>
      <c r="C4" s="212"/>
      <c r="D4" s="124"/>
      <c r="E4" s="124"/>
      <c r="F4" s="124"/>
      <c r="G4" s="124"/>
      <c r="H4" s="124"/>
      <c r="I4" s="124"/>
      <c r="J4" s="124"/>
      <c r="K4" s="124"/>
      <c r="L4" s="124"/>
      <c r="M4" s="125"/>
      <c r="N4" s="10"/>
      <c r="O4" s="11"/>
    </row>
    <row r="5" spans="1:15" s="12" customFormat="1" ht="15.75" customHeight="1">
      <c r="A5" s="67" t="s">
        <v>202</v>
      </c>
      <c r="B5" s="183"/>
      <c r="C5" s="199" t="s">
        <v>200</v>
      </c>
      <c r="D5" s="68"/>
      <c r="E5" s="68"/>
      <c r="F5" s="68"/>
      <c r="G5" s="68"/>
      <c r="H5" s="69"/>
      <c r="I5" s="69"/>
      <c r="J5" s="70"/>
      <c r="K5" s="70"/>
      <c r="L5" s="120"/>
      <c r="M5" s="121"/>
      <c r="N5" s="10"/>
      <c r="O5" s="11"/>
    </row>
    <row r="6" spans="1:15" ht="15.75" customHeight="1">
      <c r="A6" s="67" t="s">
        <v>201</v>
      </c>
      <c r="B6" s="184"/>
      <c r="C6" s="199" t="s">
        <v>200</v>
      </c>
      <c r="D6" s="74"/>
      <c r="E6" s="74"/>
      <c r="F6" s="112"/>
      <c r="G6" s="112"/>
      <c r="H6" s="75"/>
      <c r="I6" s="75"/>
      <c r="J6" s="76"/>
      <c r="K6" s="76"/>
      <c r="L6" s="120"/>
      <c r="M6" s="121"/>
      <c r="N6" s="1"/>
      <c r="O6" s="2"/>
    </row>
    <row r="7" spans="1:15" ht="15.75" customHeight="1">
      <c r="A7" s="67" t="s">
        <v>199</v>
      </c>
      <c r="B7" s="184"/>
      <c r="C7" s="199" t="s">
        <v>200</v>
      </c>
      <c r="D7" s="74"/>
      <c r="E7" s="74"/>
      <c r="F7" s="112"/>
      <c r="G7" s="112"/>
      <c r="H7" s="75"/>
      <c r="I7" s="75"/>
      <c r="J7" s="76"/>
      <c r="K7" s="76"/>
      <c r="L7" s="120"/>
      <c r="M7" s="121"/>
      <c r="N7" s="1"/>
      <c r="O7" s="2"/>
    </row>
    <row r="8" spans="1:15" ht="15.75" customHeight="1">
      <c r="A8" s="67" t="s">
        <v>204</v>
      </c>
      <c r="B8" s="184"/>
      <c r="C8" s="199" t="s">
        <v>200</v>
      </c>
      <c r="D8" s="74"/>
      <c r="E8" s="74"/>
      <c r="F8" s="112"/>
      <c r="G8" s="112"/>
      <c r="H8" s="75"/>
      <c r="I8" s="75"/>
      <c r="J8" s="76"/>
      <c r="K8" s="76"/>
      <c r="L8" s="120"/>
      <c r="M8" s="121"/>
      <c r="N8" s="1"/>
      <c r="O8" s="2"/>
    </row>
    <row r="9" spans="1:15" ht="15.75" customHeight="1">
      <c r="A9" s="67" t="s">
        <v>205</v>
      </c>
      <c r="B9" s="184"/>
      <c r="C9" s="199" t="s">
        <v>200</v>
      </c>
      <c r="D9" s="74"/>
      <c r="E9" s="74"/>
      <c r="F9" s="112"/>
      <c r="G9" s="112"/>
      <c r="H9" s="75"/>
      <c r="I9" s="75"/>
      <c r="J9" s="76"/>
      <c r="K9" s="76"/>
      <c r="L9" s="120"/>
      <c r="M9" s="121"/>
      <c r="N9" s="1"/>
      <c r="O9" s="2"/>
    </row>
    <row r="10" spans="1:15" s="6" customFormat="1" ht="18.75">
      <c r="A10" s="77" t="s">
        <v>0</v>
      </c>
      <c r="B10" s="185"/>
      <c r="C10" s="213"/>
      <c r="D10" s="71"/>
      <c r="E10" s="71"/>
      <c r="F10" s="112"/>
      <c r="G10" s="112"/>
      <c r="H10" s="72"/>
      <c r="I10" s="72"/>
      <c r="J10" s="73"/>
      <c r="K10" s="73"/>
      <c r="L10" s="122"/>
      <c r="M10" s="123"/>
      <c r="N10" s="3"/>
      <c r="O10" s="4"/>
    </row>
    <row r="11" spans="1:15" s="7" customFormat="1" ht="38.25">
      <c r="A11" s="84" t="s">
        <v>1</v>
      </c>
      <c r="B11" s="186" t="s">
        <v>19</v>
      </c>
      <c r="C11" s="200" t="s">
        <v>20</v>
      </c>
      <c r="D11" s="178" t="s">
        <v>191</v>
      </c>
      <c r="E11" s="109" t="s">
        <v>192</v>
      </c>
      <c r="F11" s="109" t="s">
        <v>193</v>
      </c>
      <c r="G11" s="109" t="s">
        <v>194</v>
      </c>
      <c r="H11" s="110" t="s">
        <v>195</v>
      </c>
      <c r="I11" s="110" t="s">
        <v>196</v>
      </c>
      <c r="J11" s="111" t="s">
        <v>197</v>
      </c>
      <c r="K11" s="111" t="s">
        <v>198</v>
      </c>
      <c r="L11" s="100" t="s">
        <v>28</v>
      </c>
      <c r="M11" s="119" t="s">
        <v>188</v>
      </c>
      <c r="N11" s="66"/>
    </row>
    <row r="12" spans="1:15" ht="45">
      <c r="A12" s="147" t="s">
        <v>2</v>
      </c>
      <c r="B12" s="177" t="s">
        <v>206</v>
      </c>
      <c r="C12" s="64" t="s">
        <v>207</v>
      </c>
      <c r="D12" s="58">
        <v>3</v>
      </c>
      <c r="E12" s="50">
        <v>0</v>
      </c>
      <c r="F12" s="114" t="str">
        <f>IF(D12="","",IF(D12=4,"Sangat Baik",IF(AND(D12&gt;=3,D12&lt;4),"Baik",IF(AND(D12&gt;=2,D12&lt;3),"cukup",IF(AND(D12&gt;=1,D12&lt;2),"Kurang",IF(AND(D12&gt;=0,D12&lt;1),"Sangat Kurang",""))))))</f>
        <v>Baik</v>
      </c>
      <c r="G12" s="114" t="str">
        <f>IF(E12="","",IF(E12=4,"Sangat Baik",IF(AND(E12&gt;=3,E12&lt;4),"Baik",IF(AND(E12&gt;=2,E12&lt;3),"cukup",IF(AND(E12&gt;=1,E12&lt;2),"Kurang",IF(AND(E12&gt;=0,E12&lt;1),"Sangat Kurang",""))))))</f>
        <v>Sangat Kurang</v>
      </c>
      <c r="H12" s="56">
        <v>1.04</v>
      </c>
      <c r="I12" s="56">
        <v>1.04</v>
      </c>
      <c r="J12" s="97">
        <f t="shared" ref="J12:K13" si="0">IFERROR((AVERAGE(D12)*H12),"")</f>
        <v>3.12</v>
      </c>
      <c r="K12" s="97">
        <f t="shared" si="0"/>
        <v>0</v>
      </c>
      <c r="L12" s="101"/>
      <c r="M12" s="94"/>
    </row>
    <row r="13" spans="1:15" ht="30">
      <c r="A13" s="147"/>
      <c r="B13" s="177"/>
      <c r="C13" s="64" t="s">
        <v>208</v>
      </c>
      <c r="D13" s="58">
        <v>1</v>
      </c>
      <c r="E13" s="50">
        <v>0</v>
      </c>
      <c r="F13" s="114" t="str">
        <f t="shared" ref="F13:G14" si="1">IF(D13="","",IF(D13=4,"Sangat Baik",IF(AND(D13&gt;=3,D13&lt;4),"Baik",IF(AND(D13&gt;=2,D13&lt;3),"cukup",IF(AND(D13&gt;=1,D13&lt;2),"Kurang",IF(AND(D13&gt;=0,D13&lt;1),"Sangat Kurang",""))))))</f>
        <v>Kurang</v>
      </c>
      <c r="G13" s="114" t="str">
        <f t="shared" si="1"/>
        <v>Sangat Kurang</v>
      </c>
      <c r="H13" s="56">
        <v>1.04</v>
      </c>
      <c r="I13" s="56">
        <v>1.04</v>
      </c>
      <c r="J13" s="97">
        <f t="shared" si="0"/>
        <v>1.04</v>
      </c>
      <c r="K13" s="97">
        <f t="shared" si="0"/>
        <v>0</v>
      </c>
      <c r="L13" s="101"/>
      <c r="M13" s="94"/>
    </row>
    <row r="14" spans="1:15" ht="75">
      <c r="A14" s="62" t="s">
        <v>3</v>
      </c>
      <c r="B14" s="187" t="s">
        <v>302</v>
      </c>
      <c r="C14" s="64" t="s">
        <v>115</v>
      </c>
      <c r="D14" s="58">
        <v>4</v>
      </c>
      <c r="E14" s="50">
        <v>2</v>
      </c>
      <c r="F14" s="114" t="str">
        <f t="shared" si="1"/>
        <v>Sangat Baik</v>
      </c>
      <c r="G14" s="114" t="str">
        <f t="shared" si="1"/>
        <v>cukup</v>
      </c>
      <c r="H14" s="56">
        <v>1.04</v>
      </c>
      <c r="I14" s="56">
        <v>1.04</v>
      </c>
      <c r="J14" s="97">
        <f t="shared" ref="J14:K14" si="2">IFERROR((AVERAGE(D14)*H14),"")</f>
        <v>4.16</v>
      </c>
      <c r="K14" s="97">
        <f t="shared" si="2"/>
        <v>2.08</v>
      </c>
      <c r="L14" s="101"/>
      <c r="M14" s="94"/>
    </row>
    <row r="15" spans="1:15" s="8" customFormat="1">
      <c r="A15" s="126"/>
      <c r="B15" s="188"/>
      <c r="C15" s="215"/>
      <c r="D15" s="91"/>
      <c r="E15" s="91"/>
      <c r="F15" s="115"/>
      <c r="G15" s="115"/>
      <c r="H15" s="80"/>
      <c r="I15" s="80"/>
      <c r="J15" s="81"/>
      <c r="K15" s="81"/>
      <c r="L15" s="166"/>
      <c r="M15" s="166"/>
    </row>
    <row r="16" spans="1:15">
      <c r="A16" s="82"/>
      <c r="B16" s="89"/>
      <c r="C16" s="202" t="s">
        <v>21</v>
      </c>
      <c r="D16" s="179">
        <f>IFERROR(AVERAGE(D12:D14),"")</f>
        <v>2.6666666666666665</v>
      </c>
      <c r="E16" s="51">
        <f>IFERROR(AVERAGE(E12:E14),"")</f>
        <v>0.66666666666666663</v>
      </c>
      <c r="F16" s="114" t="str">
        <f t="shared" ref="F16:G16" si="3">IF(D16="","",IF(D16=4,"Sangat Baik",IF(AND(D16&gt;=3,D16&lt;4),"Baik",IF(AND(D16&gt;=2,D16&lt;3),"cukup",IF(AND(D16&gt;=1,D16&lt;2),"Kurang",IF(AND(D16&gt;=0,D16&lt;1),"Sangat Kurang",""))))))</f>
        <v>cukup</v>
      </c>
      <c r="G16" s="114" t="str">
        <f t="shared" si="3"/>
        <v>Sangat Kurang</v>
      </c>
      <c r="H16" s="75"/>
      <c r="I16" s="75"/>
      <c r="J16" s="76"/>
      <c r="K16" s="76"/>
      <c r="L16" s="165"/>
      <c r="M16" s="165"/>
    </row>
    <row r="17" spans="1:13">
      <c r="A17" s="82"/>
      <c r="B17" s="89"/>
      <c r="C17" s="202" t="s">
        <v>70</v>
      </c>
      <c r="D17" s="83"/>
      <c r="E17" s="83"/>
      <c r="F17" s="116"/>
      <c r="G17" s="116"/>
      <c r="H17" s="51">
        <f>SUM(H12:H14)</f>
        <v>3.12</v>
      </c>
      <c r="I17" s="51">
        <f>SUM(I12:I14)</f>
        <v>3.12</v>
      </c>
      <c r="J17" s="98">
        <f>SUM(J12:J14)</f>
        <v>8.32</v>
      </c>
      <c r="K17" s="98">
        <f>SUM(K12:K14)</f>
        <v>2.08</v>
      </c>
      <c r="L17" s="165"/>
      <c r="M17" s="165"/>
    </row>
    <row r="18" spans="1:13" s="9" customFormat="1">
      <c r="A18" s="82"/>
      <c r="B18" s="89"/>
      <c r="C18" s="217"/>
      <c r="D18" s="82"/>
      <c r="E18" s="82"/>
      <c r="F18" s="116"/>
      <c r="G18" s="116"/>
      <c r="H18" s="75"/>
      <c r="I18" s="75"/>
      <c r="J18" s="76"/>
      <c r="K18" s="76"/>
      <c r="L18" s="165"/>
      <c r="M18" s="165"/>
    </row>
    <row r="19" spans="1:13" s="133" customFormat="1" ht="18.75">
      <c r="A19" s="127" t="s">
        <v>25</v>
      </c>
      <c r="B19" s="128"/>
      <c r="C19" s="218"/>
      <c r="D19" s="129"/>
      <c r="E19" s="129"/>
      <c r="F19" s="130"/>
      <c r="G19" s="130"/>
      <c r="H19" s="131"/>
      <c r="I19" s="131"/>
      <c r="J19" s="132"/>
      <c r="K19" s="132"/>
      <c r="L19" s="165"/>
      <c r="M19" s="165"/>
    </row>
    <row r="20" spans="1:13" ht="45">
      <c r="A20" s="84" t="s">
        <v>1</v>
      </c>
      <c r="B20" s="186" t="s">
        <v>19</v>
      </c>
      <c r="C20" s="200" t="s">
        <v>20</v>
      </c>
      <c r="D20" s="178" t="s">
        <v>191</v>
      </c>
      <c r="E20" s="109" t="s">
        <v>192</v>
      </c>
      <c r="F20" s="113" t="s">
        <v>193</v>
      </c>
      <c r="G20" s="113" t="s">
        <v>194</v>
      </c>
      <c r="H20" s="110" t="s">
        <v>195</v>
      </c>
      <c r="I20" s="110" t="s">
        <v>196</v>
      </c>
      <c r="J20" s="111" t="s">
        <v>197</v>
      </c>
      <c r="K20" s="111" t="s">
        <v>198</v>
      </c>
      <c r="L20" s="100" t="s">
        <v>28</v>
      </c>
      <c r="M20" s="93" t="s">
        <v>188</v>
      </c>
    </row>
    <row r="21" spans="1:13" ht="81" customHeight="1">
      <c r="A21" s="62" t="s">
        <v>4</v>
      </c>
      <c r="B21" s="187" t="s">
        <v>116</v>
      </c>
      <c r="C21" s="64" t="s">
        <v>117</v>
      </c>
      <c r="D21" s="58">
        <v>1</v>
      </c>
      <c r="E21" s="50">
        <v>1</v>
      </c>
      <c r="F21" s="114" t="str">
        <f t="shared" ref="F21:G26" si="4">IF(D21="","",IF(D21=4,"Sangat Baik",IF(AND(D21&gt;=3,D21&lt;4),"Baik",IF(AND(D21&gt;=2,D21&lt;3),"cukup",IF(AND(D21&gt;=1,D21&lt;2),"Kurang",IF(AND(D21&gt;=0,D21&lt;1),"Sangat Kurang",""))))))</f>
        <v>Kurang</v>
      </c>
      <c r="G21" s="114" t="str">
        <f t="shared" si="4"/>
        <v>Kurang</v>
      </c>
      <c r="H21" s="56">
        <v>1.39</v>
      </c>
      <c r="I21" s="56">
        <v>1.39</v>
      </c>
      <c r="J21" s="97">
        <f t="shared" ref="J21:K26" si="5">IFERROR((AVERAGE(D21)*H21),"")</f>
        <v>1.39</v>
      </c>
      <c r="K21" s="97">
        <f t="shared" si="5"/>
        <v>1.39</v>
      </c>
      <c r="L21" s="101"/>
      <c r="M21" s="94"/>
    </row>
    <row r="22" spans="1:13" ht="63" customHeight="1">
      <c r="A22" s="62" t="s">
        <v>5</v>
      </c>
      <c r="B22" s="187" t="s">
        <v>118</v>
      </c>
      <c r="C22" s="64" t="s">
        <v>209</v>
      </c>
      <c r="D22" s="58">
        <v>2</v>
      </c>
      <c r="E22" s="50">
        <v>2</v>
      </c>
      <c r="F22" s="114" t="str">
        <f t="shared" si="4"/>
        <v>cukup</v>
      </c>
      <c r="G22" s="114" t="str">
        <f t="shared" si="4"/>
        <v>cukup</v>
      </c>
      <c r="H22" s="56">
        <v>0.69</v>
      </c>
      <c r="I22" s="56">
        <v>0.69</v>
      </c>
      <c r="J22" s="97">
        <f t="shared" si="5"/>
        <v>1.38</v>
      </c>
      <c r="K22" s="97">
        <f t="shared" si="5"/>
        <v>1.38</v>
      </c>
      <c r="L22" s="101"/>
      <c r="M22" s="94"/>
    </row>
    <row r="23" spans="1:13" ht="81" customHeight="1">
      <c r="A23" s="62" t="s">
        <v>6</v>
      </c>
      <c r="B23" s="187" t="s">
        <v>210</v>
      </c>
      <c r="C23" s="64" t="s">
        <v>119</v>
      </c>
      <c r="D23" s="58">
        <v>1</v>
      </c>
      <c r="E23" s="50">
        <v>1</v>
      </c>
      <c r="F23" s="114" t="str">
        <f t="shared" si="4"/>
        <v>Kurang</v>
      </c>
      <c r="G23" s="114" t="str">
        <f t="shared" si="4"/>
        <v>Kurang</v>
      </c>
      <c r="H23" s="56">
        <v>1.39</v>
      </c>
      <c r="I23" s="56">
        <v>1.39</v>
      </c>
      <c r="J23" s="97">
        <f t="shared" si="5"/>
        <v>1.39</v>
      </c>
      <c r="K23" s="97">
        <f t="shared" si="5"/>
        <v>1.39</v>
      </c>
      <c r="L23" s="101"/>
      <c r="M23" s="94"/>
    </row>
    <row r="24" spans="1:13" ht="87.75" customHeight="1">
      <c r="A24" s="63" t="s">
        <v>7</v>
      </c>
      <c r="B24" s="173" t="s">
        <v>120</v>
      </c>
      <c r="C24" s="64" t="s">
        <v>211</v>
      </c>
      <c r="D24" s="58">
        <v>3</v>
      </c>
      <c r="E24" s="50">
        <v>3</v>
      </c>
      <c r="F24" s="114" t="str">
        <f t="shared" ref="F24:G25" si="6">IF(D24="","",IF(D24=4,"Sangat Baik",IF(AND(D24&gt;=3,D24&lt;4),"Baik",IF(AND(D24&gt;=2,D24&lt;3),"cukup",IF(AND(D24&gt;=1,D24&lt;2),"Kurang",IF(AND(D24&gt;=0,D24&lt;1),"Sangat Kurang",""))))))</f>
        <v>Baik</v>
      </c>
      <c r="G24" s="114" t="str">
        <f t="shared" si="6"/>
        <v>Baik</v>
      </c>
      <c r="H24" s="56">
        <v>1.39</v>
      </c>
      <c r="I24" s="56">
        <v>1.39</v>
      </c>
      <c r="J24" s="97">
        <f t="shared" si="5"/>
        <v>4.17</v>
      </c>
      <c r="K24" s="97">
        <f t="shared" si="5"/>
        <v>4.17</v>
      </c>
      <c r="L24" s="101"/>
      <c r="M24" s="94"/>
    </row>
    <row r="25" spans="1:13" ht="120">
      <c r="A25" s="63">
        <v>2.5</v>
      </c>
      <c r="B25" s="173" t="s">
        <v>121</v>
      </c>
      <c r="C25" s="64" t="s">
        <v>212</v>
      </c>
      <c r="D25" s="58">
        <v>3</v>
      </c>
      <c r="E25" s="50">
        <v>3</v>
      </c>
      <c r="F25" s="114" t="str">
        <f t="shared" si="6"/>
        <v>Baik</v>
      </c>
      <c r="G25" s="114" t="str">
        <f t="shared" si="6"/>
        <v>Baik</v>
      </c>
      <c r="H25" s="56">
        <v>0.69</v>
      </c>
      <c r="I25" s="56">
        <v>0.69</v>
      </c>
      <c r="J25" s="97">
        <f t="shared" si="5"/>
        <v>2.0699999999999998</v>
      </c>
      <c r="K25" s="97">
        <f t="shared" si="5"/>
        <v>2.0699999999999998</v>
      </c>
      <c r="L25" s="101"/>
      <c r="M25" s="94"/>
    </row>
    <row r="26" spans="1:13" ht="141" customHeight="1">
      <c r="A26" s="63">
        <v>2.6</v>
      </c>
      <c r="B26" s="173" t="s">
        <v>122</v>
      </c>
      <c r="C26" s="64" t="s">
        <v>213</v>
      </c>
      <c r="D26" s="58">
        <v>3</v>
      </c>
      <c r="E26" s="50">
        <v>3</v>
      </c>
      <c r="F26" s="114" t="str">
        <f t="shared" si="4"/>
        <v>Baik</v>
      </c>
      <c r="G26" s="114" t="str">
        <f t="shared" si="4"/>
        <v>Baik</v>
      </c>
      <c r="H26" s="56">
        <v>0.69</v>
      </c>
      <c r="I26" s="56">
        <v>0.69</v>
      </c>
      <c r="J26" s="97">
        <f t="shared" si="5"/>
        <v>2.0699999999999998</v>
      </c>
      <c r="K26" s="97">
        <f t="shared" si="5"/>
        <v>2.0699999999999998</v>
      </c>
      <c r="L26" s="101"/>
      <c r="M26" s="94"/>
    </row>
    <row r="27" spans="1:13" s="8" customFormat="1">
      <c r="A27" s="78"/>
      <c r="B27" s="189"/>
      <c r="C27" s="215"/>
      <c r="D27" s="79"/>
      <c r="E27" s="79"/>
      <c r="F27" s="115"/>
      <c r="G27" s="115"/>
      <c r="H27" s="80"/>
      <c r="I27" s="80"/>
      <c r="J27" s="81"/>
      <c r="K27" s="81"/>
      <c r="L27" s="165"/>
      <c r="M27" s="165"/>
    </row>
    <row r="28" spans="1:13">
      <c r="A28" s="82"/>
      <c r="B28" s="89"/>
      <c r="C28" s="216" t="s">
        <v>21</v>
      </c>
      <c r="D28" s="179">
        <f>IFERROR(AVERAGE(D21:D26),"")</f>
        <v>2.1666666666666665</v>
      </c>
      <c r="E28" s="51">
        <f>IFERROR(AVERAGE(E21:E26),"")</f>
        <v>2.1666666666666665</v>
      </c>
      <c r="F28" s="114" t="str">
        <f t="shared" ref="F28:G28" si="7">IF(D28="","",IF(D28=4,"Sangat Baik",IF(AND(D28&gt;=3,D28&lt;4),"Baik",IF(AND(D28&gt;=2,D28&lt;3),"cukup",IF(AND(D28&gt;=1,D28&lt;2),"Kurang",IF(AND(D28&gt;=0,D28&lt;1),"Sangat Kurang",""))))))</f>
        <v>cukup</v>
      </c>
      <c r="G28" s="114" t="str">
        <f t="shared" si="7"/>
        <v>cukup</v>
      </c>
      <c r="H28" s="75"/>
      <c r="I28" s="75"/>
      <c r="J28" s="76"/>
      <c r="K28" s="76"/>
      <c r="L28" s="165"/>
      <c r="M28" s="165"/>
    </row>
    <row r="29" spans="1:13">
      <c r="A29" s="82"/>
      <c r="B29" s="89"/>
      <c r="C29" s="216" t="s">
        <v>70</v>
      </c>
      <c r="D29" s="83"/>
      <c r="E29" s="83"/>
      <c r="F29" s="116"/>
      <c r="G29" s="116"/>
      <c r="H29" s="51">
        <f>SUM(H21:H26)</f>
        <v>6.2399999999999984</v>
      </c>
      <c r="I29" s="51">
        <f>SUM(I21:I26)</f>
        <v>6.2399999999999984</v>
      </c>
      <c r="J29" s="99">
        <f>SUM(J21:J26)</f>
        <v>12.469999999999999</v>
      </c>
      <c r="K29" s="99">
        <f>SUM(K21:K26)</f>
        <v>12.469999999999999</v>
      </c>
      <c r="L29" s="165"/>
      <c r="M29" s="165"/>
    </row>
    <row r="30" spans="1:13" s="9" customFormat="1">
      <c r="A30" s="82"/>
      <c r="B30" s="89"/>
      <c r="C30" s="217"/>
      <c r="D30" s="82"/>
      <c r="E30" s="82"/>
      <c r="F30" s="116"/>
      <c r="G30" s="116"/>
      <c r="H30" s="75"/>
      <c r="I30" s="75"/>
      <c r="J30" s="76"/>
      <c r="K30" s="76"/>
      <c r="L30" s="165"/>
      <c r="M30" s="165"/>
    </row>
    <row r="31" spans="1:13" ht="18.75">
      <c r="A31" s="127" t="s">
        <v>8</v>
      </c>
      <c r="B31" s="89"/>
      <c r="C31" s="215"/>
      <c r="D31" s="82"/>
      <c r="E31" s="82"/>
      <c r="F31" s="116"/>
      <c r="G31" s="116"/>
      <c r="H31" s="75"/>
      <c r="I31" s="75"/>
      <c r="J31" s="76"/>
      <c r="K31" s="76"/>
      <c r="L31" s="165"/>
      <c r="M31" s="165"/>
    </row>
    <row r="32" spans="1:13" ht="45">
      <c r="A32" s="231" t="s">
        <v>1</v>
      </c>
      <c r="B32" s="239" t="s">
        <v>19</v>
      </c>
      <c r="C32" s="203" t="s">
        <v>20</v>
      </c>
      <c r="D32" s="178" t="s">
        <v>191</v>
      </c>
      <c r="E32" s="109" t="s">
        <v>192</v>
      </c>
      <c r="F32" s="113" t="s">
        <v>193</v>
      </c>
      <c r="G32" s="113" t="s">
        <v>194</v>
      </c>
      <c r="H32" s="110" t="s">
        <v>195</v>
      </c>
      <c r="I32" s="110" t="s">
        <v>196</v>
      </c>
      <c r="J32" s="111" t="s">
        <v>197</v>
      </c>
      <c r="K32" s="111" t="s">
        <v>198</v>
      </c>
      <c r="L32" s="100" t="s">
        <v>28</v>
      </c>
      <c r="M32" s="93" t="s">
        <v>188</v>
      </c>
    </row>
    <row r="33" spans="1:13" s="134" customFormat="1" ht="35.25" customHeight="1">
      <c r="A33" s="232">
        <v>3.1</v>
      </c>
      <c r="B33" s="205" t="s">
        <v>214</v>
      </c>
      <c r="C33" s="204" t="s">
        <v>303</v>
      </c>
      <c r="D33" s="58">
        <v>1</v>
      </c>
      <c r="E33" s="50">
        <v>1</v>
      </c>
      <c r="F33" s="114" t="str">
        <f>IF(D33="","",IF(D33=4,"Sangat Baik",IF(AND(D33&gt;=3,D33&lt;4),"Baik",IF(AND(D33&gt;=2,D33&lt;3),"cukup",IF(AND(D33&gt;=1,D33&lt;2),"Kurang",IF(AND(D33&gt;=0,D33&lt;1),"Sangat Kurang",""))))))</f>
        <v>Kurang</v>
      </c>
      <c r="G33" s="114" t="str">
        <f>IF(E33="","",IF(E33=4,"Sangat Baik",IF(AND(E33&gt;=3,E33&lt;4),"Baik",IF(AND(E33&gt;=2,E33&lt;3),"cukup",IF(AND(E33&gt;=1,E33&lt;2),"Kurang",IF(AND(E33&gt;=0,E33&lt;1),"Sangat Kurang",""))))))</f>
        <v>Kurang</v>
      </c>
      <c r="H33" s="56">
        <v>1.6</v>
      </c>
      <c r="I33" s="56">
        <v>1.6</v>
      </c>
      <c r="J33" s="97">
        <f t="shared" ref="J33" si="8">IFERROR((AVERAGE(D33)*H33),"")</f>
        <v>1.6</v>
      </c>
      <c r="K33" s="97">
        <f t="shared" ref="K33" si="9">IFERROR((AVERAGE(E33)*I33),"")</f>
        <v>1.6</v>
      </c>
      <c r="L33" s="101"/>
      <c r="M33" s="94"/>
    </row>
    <row r="34" spans="1:13" ht="89.25" customHeight="1">
      <c r="A34" s="233" t="s">
        <v>9</v>
      </c>
      <c r="B34" s="146" t="s">
        <v>215</v>
      </c>
      <c r="C34" s="64" t="s">
        <v>216</v>
      </c>
      <c r="D34" s="58">
        <v>1</v>
      </c>
      <c r="E34" s="50">
        <v>1</v>
      </c>
      <c r="F34" s="114" t="str">
        <f>IF(D34="","",IF(D34=4,"Sangat Baik",IF(AND(D34&gt;=3,D34&lt;4),"Baik",IF(AND(D34&gt;=2,D34&lt;3),"cukup",IF(AND(D34&gt;=1,D34&lt;2),"Kurang",IF(AND(D34&gt;=0,D34&lt;1),"Sangat Kurang",""))))))</f>
        <v>Kurang</v>
      </c>
      <c r="G34" s="114" t="str">
        <f>IF(E34="","",IF(E34=4,"Sangat Baik",IF(AND(E34&gt;=3,E34&lt;4),"Baik",IF(AND(E34&gt;=2,E34&lt;3),"cukup",IF(AND(E34&gt;=1,E34&lt;2),"Kurang",IF(AND(E34&gt;=0,E34&lt;1),"Sangat Kurang",""))))))</f>
        <v>Kurang</v>
      </c>
      <c r="H34" s="56">
        <v>1.95</v>
      </c>
      <c r="I34" s="56">
        <v>1.95</v>
      </c>
      <c r="J34" s="97">
        <f t="shared" ref="J34:K46" si="10">IFERROR((AVERAGE(D34)*H34),"")</f>
        <v>1.95</v>
      </c>
      <c r="K34" s="97">
        <f t="shared" si="10"/>
        <v>1.95</v>
      </c>
      <c r="L34" s="101"/>
      <c r="M34" s="94"/>
    </row>
    <row r="35" spans="1:13" ht="66" customHeight="1">
      <c r="A35" s="234"/>
      <c r="B35" s="146"/>
      <c r="C35" s="64" t="s">
        <v>217</v>
      </c>
      <c r="D35" s="58">
        <v>4</v>
      </c>
      <c r="E35" s="50">
        <v>4</v>
      </c>
      <c r="F35" s="114" t="str">
        <f t="shared" ref="F35:G46" si="11">IF(D35="","",IF(D35=4,"Sangat Baik",IF(AND(D35&gt;=3,D35&lt;4),"Baik",IF(AND(D35&gt;=2,D35&lt;3),"cukup",IF(AND(D35&gt;=1,D35&lt;2),"Kurang",IF(AND(D35&gt;=0,D35&lt;1),"Sangat Kurang",""))))))</f>
        <v>Sangat Baik</v>
      </c>
      <c r="G35" s="114" t="str">
        <f t="shared" si="11"/>
        <v>Sangat Baik</v>
      </c>
      <c r="H35" s="56">
        <v>1.65</v>
      </c>
      <c r="I35" s="56">
        <v>1.65</v>
      </c>
      <c r="J35" s="97">
        <f t="shared" si="10"/>
        <v>6.6</v>
      </c>
      <c r="K35" s="97">
        <f t="shared" si="10"/>
        <v>6.6</v>
      </c>
      <c r="L35" s="101"/>
      <c r="M35" s="94"/>
    </row>
    <row r="36" spans="1:13" ht="140.25" customHeight="1">
      <c r="A36" s="234"/>
      <c r="B36" s="146"/>
      <c r="C36" s="64" t="s">
        <v>218</v>
      </c>
      <c r="D36" s="58">
        <v>4</v>
      </c>
      <c r="E36" s="50">
        <v>4</v>
      </c>
      <c r="F36" s="114" t="str">
        <f t="shared" si="11"/>
        <v>Sangat Baik</v>
      </c>
      <c r="G36" s="114" t="str">
        <f t="shared" si="11"/>
        <v>Sangat Baik</v>
      </c>
      <c r="H36" s="56">
        <v>0.65</v>
      </c>
      <c r="I36" s="56">
        <v>0.65</v>
      </c>
      <c r="J36" s="97">
        <f t="shared" si="10"/>
        <v>2.6</v>
      </c>
      <c r="K36" s="97">
        <f t="shared" si="10"/>
        <v>2.6</v>
      </c>
      <c r="L36" s="101"/>
      <c r="M36" s="94"/>
    </row>
    <row r="37" spans="1:13" ht="33.75" customHeight="1">
      <c r="A37" s="234"/>
      <c r="B37" s="146"/>
      <c r="C37" s="205" t="s">
        <v>219</v>
      </c>
      <c r="D37" s="58">
        <v>4</v>
      </c>
      <c r="E37" s="50">
        <v>4</v>
      </c>
      <c r="F37" s="114" t="str">
        <f t="shared" ref="F37" si="12">IF(D37="","",IF(D37=4,"Sangat Baik",IF(AND(D37&gt;=3,D37&lt;4),"Baik",IF(AND(D37&gt;=2,D37&lt;3),"cukup",IF(AND(D37&gt;=1,D37&lt;2),"Kurang",IF(AND(D37&gt;=0,D37&lt;1),"Sangat Kurang",""))))))</f>
        <v>Sangat Baik</v>
      </c>
      <c r="G37" s="114" t="str">
        <f t="shared" ref="G37" si="13">IF(E37="","",IF(E37=4,"Sangat Baik",IF(AND(E37&gt;=3,E37&lt;4),"Baik",IF(AND(E37&gt;=2,E37&lt;3),"cukup",IF(AND(E37&gt;=1,E37&lt;2),"Kurang",IF(AND(E37&gt;=0,E37&lt;1),"Sangat Kurang",""))))))</f>
        <v>Sangat Baik</v>
      </c>
      <c r="H37" s="56">
        <v>1.3</v>
      </c>
      <c r="I37" s="56">
        <v>1.3</v>
      </c>
      <c r="J37" s="97">
        <f t="shared" ref="J37" si="14">IFERROR((AVERAGE(D37)*H37),"")</f>
        <v>5.2</v>
      </c>
      <c r="K37" s="97">
        <f t="shared" ref="K37" si="15">IFERROR((AVERAGE(E37)*I37),"")</f>
        <v>5.2</v>
      </c>
      <c r="L37" s="101"/>
      <c r="M37" s="94"/>
    </row>
    <row r="38" spans="1:13" ht="27.75" customHeight="1">
      <c r="A38" s="234"/>
      <c r="B38" s="146"/>
      <c r="C38" s="141" t="s">
        <v>220</v>
      </c>
      <c r="D38" s="58">
        <v>4</v>
      </c>
      <c r="E38" s="50">
        <v>4</v>
      </c>
      <c r="F38" s="114" t="str">
        <f t="shared" si="11"/>
        <v>Sangat Baik</v>
      </c>
      <c r="G38" s="114" t="str">
        <f t="shared" si="11"/>
        <v>Sangat Baik</v>
      </c>
      <c r="H38" s="56">
        <v>1.3</v>
      </c>
      <c r="I38" s="56">
        <v>1.3</v>
      </c>
      <c r="J38" s="97">
        <f t="shared" si="10"/>
        <v>5.2</v>
      </c>
      <c r="K38" s="97">
        <f t="shared" si="10"/>
        <v>5.2</v>
      </c>
      <c r="L38" s="101"/>
      <c r="M38" s="94"/>
    </row>
    <row r="39" spans="1:13" ht="41.25" customHeight="1">
      <c r="A39" s="234"/>
      <c r="B39" s="142"/>
      <c r="C39" s="204" t="s">
        <v>304</v>
      </c>
      <c r="D39" s="58">
        <v>4</v>
      </c>
      <c r="E39" s="50">
        <v>4</v>
      </c>
      <c r="F39" s="114" t="str">
        <f t="shared" ref="F39" si="16">IF(D39="","",IF(D39=4,"Sangat Baik",IF(AND(D39&gt;=3,D39&lt;4),"Baik",IF(AND(D39&gt;=2,D39&lt;3),"cukup",IF(AND(D39&gt;=1,D39&lt;2),"Kurang",IF(AND(D39&gt;=0,D39&lt;1),"Sangat Kurang",""))))))</f>
        <v>Sangat Baik</v>
      </c>
      <c r="G39" s="114" t="str">
        <f t="shared" ref="G39" si="17">IF(E39="","",IF(E39=4,"Sangat Baik",IF(AND(E39&gt;=3,E39&lt;4),"Baik",IF(AND(E39&gt;=2,E39&lt;3),"cukup",IF(AND(E39&gt;=1,E39&lt;2),"Kurang",IF(AND(E39&gt;=0,E39&lt;1),"Sangat Kurang",""))))))</f>
        <v>Sangat Baik</v>
      </c>
      <c r="H39" s="56">
        <v>1.6</v>
      </c>
      <c r="I39" s="56">
        <v>1.6</v>
      </c>
      <c r="J39" s="97">
        <f t="shared" ref="J39" si="18">IFERROR((AVERAGE(D39)*H39),"")</f>
        <v>6.4</v>
      </c>
      <c r="K39" s="97">
        <f t="shared" ref="K39" si="19">IFERROR((AVERAGE(E39)*I39),"")</f>
        <v>6.4</v>
      </c>
      <c r="L39" s="101"/>
      <c r="M39" s="94"/>
    </row>
    <row r="40" spans="1:13" ht="37.5" customHeight="1">
      <c r="A40" s="234"/>
      <c r="B40" s="204" t="s">
        <v>221</v>
      </c>
      <c r="C40" s="204" t="s">
        <v>222</v>
      </c>
      <c r="D40" s="58">
        <v>4</v>
      </c>
      <c r="E40" s="50">
        <v>4</v>
      </c>
      <c r="F40" s="114" t="str">
        <f t="shared" ref="F40:G40" si="20">IF(D40="","",IF(D40=4,"Sangat Baik",IF(AND(D40&gt;=3,D40&lt;4),"Baik",IF(AND(D40&gt;=2,D40&lt;3),"cukup",IF(AND(D40&gt;=1,D40&lt;2),"Kurang",IF(AND(D40&gt;=0,D40&lt;1),"Sangat Kurang",""))))))</f>
        <v>Sangat Baik</v>
      </c>
      <c r="G40" s="114" t="str">
        <f t="shared" si="20"/>
        <v>Sangat Baik</v>
      </c>
      <c r="H40" s="56">
        <v>0.65</v>
      </c>
      <c r="I40" s="56">
        <v>0.65</v>
      </c>
      <c r="J40" s="97">
        <f t="shared" si="10"/>
        <v>2.6</v>
      </c>
      <c r="K40" s="97">
        <f t="shared" si="10"/>
        <v>2.6</v>
      </c>
      <c r="L40" s="101"/>
      <c r="M40" s="94"/>
    </row>
    <row r="41" spans="1:13" ht="138.75" customHeight="1">
      <c r="A41" s="234"/>
      <c r="B41" s="204" t="s">
        <v>223</v>
      </c>
      <c r="C41" s="64" t="s">
        <v>224</v>
      </c>
      <c r="D41" s="58">
        <v>2</v>
      </c>
      <c r="E41" s="50">
        <v>2</v>
      </c>
      <c r="F41" s="114" t="str">
        <f t="shared" ref="F41:G42" si="21">IF(D41="","",IF(D41=4,"Sangat Baik",IF(AND(D41&gt;=3,D41&lt;4),"Baik",IF(AND(D41&gt;=2,D41&lt;3),"cukup",IF(AND(D41&gt;=1,D41&lt;2),"Kurang",IF(AND(D41&gt;=0,D41&lt;1),"Sangat Kurang",""))))))</f>
        <v>cukup</v>
      </c>
      <c r="G41" s="114" t="str">
        <f t="shared" si="21"/>
        <v>cukup</v>
      </c>
      <c r="H41" s="56">
        <v>1.6</v>
      </c>
      <c r="I41" s="56">
        <v>1.6</v>
      </c>
      <c r="J41" s="97">
        <f t="shared" si="10"/>
        <v>3.2</v>
      </c>
      <c r="K41" s="97">
        <f t="shared" si="10"/>
        <v>3.2</v>
      </c>
      <c r="L41" s="101"/>
      <c r="M41" s="94"/>
    </row>
    <row r="42" spans="1:13" ht="123.75" customHeight="1">
      <c r="A42" s="235"/>
      <c r="B42" s="142"/>
      <c r="C42" s="64" t="s">
        <v>225</v>
      </c>
      <c r="D42" s="58">
        <v>4</v>
      </c>
      <c r="E42" s="50">
        <v>4</v>
      </c>
      <c r="F42" s="114" t="str">
        <f t="shared" si="21"/>
        <v>Sangat Baik</v>
      </c>
      <c r="G42" s="114" t="str">
        <f t="shared" si="21"/>
        <v>Sangat Baik</v>
      </c>
      <c r="H42" s="56">
        <v>0.65</v>
      </c>
      <c r="I42" s="56">
        <v>0.65</v>
      </c>
      <c r="J42" s="97">
        <f t="shared" si="10"/>
        <v>2.6</v>
      </c>
      <c r="K42" s="97">
        <f t="shared" si="10"/>
        <v>2.6</v>
      </c>
      <c r="L42" s="101"/>
      <c r="M42" s="94"/>
    </row>
    <row r="43" spans="1:13" ht="39" customHeight="1">
      <c r="A43" s="236" t="s">
        <v>10</v>
      </c>
      <c r="B43" s="240" t="s">
        <v>226</v>
      </c>
      <c r="C43" s="206" t="s">
        <v>227</v>
      </c>
      <c r="D43" s="58">
        <v>3</v>
      </c>
      <c r="E43" s="50">
        <v>3</v>
      </c>
      <c r="F43" s="114" t="str">
        <f t="shared" si="11"/>
        <v>Baik</v>
      </c>
      <c r="G43" s="114" t="str">
        <f t="shared" si="11"/>
        <v>Baik</v>
      </c>
      <c r="H43" s="56">
        <v>0.65</v>
      </c>
      <c r="I43" s="56">
        <v>0.65</v>
      </c>
      <c r="J43" s="97">
        <f t="shared" si="10"/>
        <v>1.9500000000000002</v>
      </c>
      <c r="K43" s="97">
        <f t="shared" si="10"/>
        <v>1.9500000000000002</v>
      </c>
      <c r="L43" s="101"/>
      <c r="M43" s="94"/>
    </row>
    <row r="44" spans="1:13" ht="135">
      <c r="A44" s="237"/>
      <c r="B44" s="240"/>
      <c r="C44" s="206" t="s">
        <v>228</v>
      </c>
      <c r="D44" s="58">
        <v>3</v>
      </c>
      <c r="E44" s="50">
        <v>3</v>
      </c>
      <c r="F44" s="114" t="str">
        <f t="shared" si="11"/>
        <v>Baik</v>
      </c>
      <c r="G44" s="114" t="str">
        <f t="shared" si="11"/>
        <v>Baik</v>
      </c>
      <c r="H44" s="56">
        <v>1.3</v>
      </c>
      <c r="I44" s="56">
        <v>1.3</v>
      </c>
      <c r="J44" s="97">
        <f t="shared" si="10"/>
        <v>3.9000000000000004</v>
      </c>
      <c r="K44" s="97">
        <f t="shared" si="10"/>
        <v>3.9000000000000004</v>
      </c>
      <c r="L44" s="101"/>
      <c r="M44" s="94"/>
    </row>
    <row r="45" spans="1:13" ht="57" customHeight="1">
      <c r="A45" s="237"/>
      <c r="B45" s="240"/>
      <c r="C45" s="204" t="s">
        <v>229</v>
      </c>
      <c r="D45" s="58">
        <v>4</v>
      </c>
      <c r="E45" s="50">
        <v>4</v>
      </c>
      <c r="F45" s="114" t="str">
        <f t="shared" si="11"/>
        <v>Sangat Baik</v>
      </c>
      <c r="G45" s="114" t="str">
        <f t="shared" si="11"/>
        <v>Sangat Baik</v>
      </c>
      <c r="H45" s="56">
        <v>1.65</v>
      </c>
      <c r="I45" s="56">
        <v>1.65</v>
      </c>
      <c r="J45" s="97">
        <f t="shared" si="10"/>
        <v>6.6</v>
      </c>
      <c r="K45" s="97">
        <f t="shared" si="10"/>
        <v>6.6</v>
      </c>
      <c r="L45" s="101"/>
      <c r="M45" s="94"/>
    </row>
    <row r="46" spans="1:13" ht="120">
      <c r="A46" s="238" t="s">
        <v>11</v>
      </c>
      <c r="B46" s="241" t="s">
        <v>123</v>
      </c>
      <c r="C46" s="206" t="s">
        <v>230</v>
      </c>
      <c r="D46" s="58">
        <v>3</v>
      </c>
      <c r="E46" s="50">
        <v>3</v>
      </c>
      <c r="F46" s="114" t="str">
        <f t="shared" si="11"/>
        <v>Baik</v>
      </c>
      <c r="G46" s="114" t="str">
        <f t="shared" si="11"/>
        <v>Baik</v>
      </c>
      <c r="H46" s="56">
        <v>0.65</v>
      </c>
      <c r="I46" s="56">
        <v>0.65</v>
      </c>
      <c r="J46" s="97">
        <f t="shared" si="10"/>
        <v>1.9500000000000002</v>
      </c>
      <c r="K46" s="97">
        <f t="shared" si="10"/>
        <v>1.9500000000000002</v>
      </c>
      <c r="L46" s="101"/>
      <c r="M46" s="94"/>
    </row>
    <row r="47" spans="1:13" ht="9.75" customHeight="1">
      <c r="A47" s="86"/>
      <c r="B47" s="87"/>
      <c r="C47" s="215"/>
      <c r="D47" s="91"/>
      <c r="E47" s="91"/>
      <c r="F47" s="116"/>
      <c r="G47" s="116"/>
      <c r="H47" s="75"/>
      <c r="I47" s="75"/>
      <c r="J47" s="76"/>
      <c r="K47" s="76"/>
      <c r="L47" s="165"/>
      <c r="M47" s="165"/>
    </row>
    <row r="48" spans="1:13">
      <c r="A48" s="86"/>
      <c r="B48" s="87"/>
      <c r="C48" s="216" t="s">
        <v>21</v>
      </c>
      <c r="D48" s="179">
        <f>IFERROR(AVERAGE(D34:D46),"")</f>
        <v>3.3846153846153846</v>
      </c>
      <c r="E48" s="51">
        <f>IFERROR(AVERAGE(E34:E46),"")</f>
        <v>3.3846153846153846</v>
      </c>
      <c r="F48" s="114" t="str">
        <f t="shared" ref="F48:G48" si="22">IF(D48="","",IF(D48=4,"Sangat Baik",IF(AND(D48&gt;=3,D48&lt;4),"Baik",IF(AND(D48&gt;=2,D48&lt;3),"cukup",IF(AND(D48&gt;=1,D48&lt;2),"Kurang",IF(AND(D48&gt;=0,D48&lt;1),"Sangat Kurang",""))))))</f>
        <v>Baik</v>
      </c>
      <c r="G48" s="114" t="str">
        <f t="shared" si="22"/>
        <v>Baik</v>
      </c>
      <c r="H48" s="75"/>
      <c r="I48" s="75"/>
      <c r="J48" s="76"/>
      <c r="K48" s="76"/>
      <c r="L48" s="165"/>
      <c r="M48" s="165"/>
    </row>
    <row r="49" spans="1:13" ht="14.25" customHeight="1">
      <c r="A49" s="88"/>
      <c r="B49" s="89"/>
      <c r="C49" s="216" t="s">
        <v>70</v>
      </c>
      <c r="D49" s="83"/>
      <c r="E49" s="83"/>
      <c r="F49" s="116"/>
      <c r="G49" s="116"/>
      <c r="H49" s="51">
        <f>SUM(H34:H46)</f>
        <v>15.600000000000001</v>
      </c>
      <c r="I49" s="51">
        <f>SUM(I34:I46)</f>
        <v>15.600000000000001</v>
      </c>
      <c r="J49" s="99">
        <f>SUM(J34:J46)</f>
        <v>50.750000000000007</v>
      </c>
      <c r="K49" s="99">
        <f>SUM(K34:K46)</f>
        <v>50.750000000000007</v>
      </c>
      <c r="L49" s="165"/>
      <c r="M49" s="165"/>
    </row>
    <row r="50" spans="1:13" ht="7.5" customHeight="1">
      <c r="A50" s="86"/>
      <c r="B50" s="87"/>
      <c r="C50" s="215"/>
      <c r="D50" s="85"/>
      <c r="E50" s="85"/>
      <c r="F50" s="116"/>
      <c r="G50" s="116"/>
      <c r="H50" s="75"/>
      <c r="I50" s="75"/>
      <c r="J50" s="76"/>
      <c r="K50" s="76"/>
      <c r="L50" s="165"/>
      <c r="M50" s="165"/>
    </row>
    <row r="51" spans="1:13" ht="19.5" customHeight="1">
      <c r="A51" s="92" t="s">
        <v>23</v>
      </c>
      <c r="B51" s="90"/>
      <c r="C51" s="223"/>
      <c r="D51" s="82"/>
      <c r="E51" s="82"/>
      <c r="F51" s="116"/>
      <c r="G51" s="116"/>
      <c r="H51" s="75"/>
      <c r="I51" s="75"/>
      <c r="J51" s="76"/>
      <c r="K51" s="76"/>
      <c r="L51" s="165"/>
      <c r="M51" s="165"/>
    </row>
    <row r="52" spans="1:13" ht="31.5">
      <c r="A52" s="61" t="s">
        <v>1</v>
      </c>
      <c r="B52" s="193" t="s">
        <v>19</v>
      </c>
      <c r="C52" s="219" t="s">
        <v>20</v>
      </c>
      <c r="D52" s="180" t="s">
        <v>26</v>
      </c>
      <c r="E52" s="14" t="s">
        <v>26</v>
      </c>
      <c r="F52" s="113" t="s">
        <v>27</v>
      </c>
      <c r="G52" s="113" t="s">
        <v>27</v>
      </c>
      <c r="H52" s="55" t="s">
        <v>69</v>
      </c>
      <c r="I52" s="55" t="s">
        <v>69</v>
      </c>
      <c r="J52" s="96" t="s">
        <v>68</v>
      </c>
      <c r="K52" s="96" t="s">
        <v>68</v>
      </c>
      <c r="L52" s="100" t="s">
        <v>28</v>
      </c>
      <c r="M52" s="93" t="s">
        <v>188</v>
      </c>
    </row>
    <row r="53" spans="1:13" s="7" customFormat="1" ht="120">
      <c r="A53" s="63" t="s">
        <v>13</v>
      </c>
      <c r="B53" s="173" t="s">
        <v>231</v>
      </c>
      <c r="C53" s="224" t="s">
        <v>232</v>
      </c>
      <c r="D53" s="58">
        <v>3</v>
      </c>
      <c r="E53" s="58">
        <v>3</v>
      </c>
      <c r="F53" s="114" t="str">
        <f t="shared" ref="F53:G65" si="23">IF(D53="","",IF(D53=4,"Sangat Baik",IF(AND(D53&gt;=3,D53&lt;4),"Baik",IF(AND(D53&gt;=2,D53&lt;3),"cukup",IF(AND(D53&gt;=1,D53&lt;2),"Kurang",IF(AND(D53&gt;=0,D53&lt;1),"Sangat Kurang",""))))))</f>
        <v>Baik</v>
      </c>
      <c r="G53" s="114" t="str">
        <f t="shared" si="23"/>
        <v>Baik</v>
      </c>
      <c r="H53" s="56">
        <v>0.72</v>
      </c>
      <c r="I53" s="56">
        <v>0.72</v>
      </c>
      <c r="J53" s="97">
        <f t="shared" ref="J53:K71" si="24">IFERROR((AVERAGE(D53)*H53),"")</f>
        <v>2.16</v>
      </c>
      <c r="K53" s="97">
        <f t="shared" si="24"/>
        <v>2.16</v>
      </c>
      <c r="L53" s="101"/>
      <c r="M53" s="95"/>
    </row>
    <row r="54" spans="1:13" ht="60.75" customHeight="1">
      <c r="A54" s="147" t="s">
        <v>14</v>
      </c>
      <c r="B54" s="177" t="s">
        <v>124</v>
      </c>
      <c r="C54" s="224" t="s">
        <v>127</v>
      </c>
      <c r="D54" s="58">
        <v>3</v>
      </c>
      <c r="E54" s="58">
        <v>3</v>
      </c>
      <c r="F54" s="114" t="str">
        <f t="shared" si="23"/>
        <v>Baik</v>
      </c>
      <c r="G54" s="114" t="str">
        <f t="shared" si="23"/>
        <v>Baik</v>
      </c>
      <c r="H54" s="56">
        <v>0.72</v>
      </c>
      <c r="I54" s="56">
        <v>0.72</v>
      </c>
      <c r="J54" s="97">
        <f t="shared" si="24"/>
        <v>2.16</v>
      </c>
      <c r="K54" s="97">
        <f t="shared" si="24"/>
        <v>2.16</v>
      </c>
      <c r="L54" s="101"/>
      <c r="M54" s="94"/>
    </row>
    <row r="55" spans="1:13" ht="45">
      <c r="A55" s="147"/>
      <c r="B55" s="177"/>
      <c r="C55" s="224" t="s">
        <v>128</v>
      </c>
      <c r="D55" s="58">
        <v>3</v>
      </c>
      <c r="E55" s="58">
        <v>3</v>
      </c>
      <c r="F55" s="114" t="str">
        <f t="shared" si="23"/>
        <v>Baik</v>
      </c>
      <c r="G55" s="114" t="str">
        <f t="shared" si="23"/>
        <v>Baik</v>
      </c>
      <c r="H55" s="56">
        <v>1.43</v>
      </c>
      <c r="I55" s="56">
        <v>1.43</v>
      </c>
      <c r="J55" s="97">
        <f t="shared" si="24"/>
        <v>4.29</v>
      </c>
      <c r="K55" s="97">
        <f t="shared" si="24"/>
        <v>4.29</v>
      </c>
      <c r="L55" s="101"/>
      <c r="M55" s="94"/>
    </row>
    <row r="56" spans="1:13" ht="77.25" customHeight="1">
      <c r="A56" s="147" t="s">
        <v>15</v>
      </c>
      <c r="B56" s="177" t="s">
        <v>233</v>
      </c>
      <c r="C56" s="224" t="s">
        <v>234</v>
      </c>
      <c r="D56" s="58">
        <v>3</v>
      </c>
      <c r="E56" s="58">
        <v>3</v>
      </c>
      <c r="F56" s="114" t="str">
        <f t="shared" si="23"/>
        <v>Baik</v>
      </c>
      <c r="G56" s="114" t="str">
        <f t="shared" si="23"/>
        <v>Baik</v>
      </c>
      <c r="H56" s="56">
        <v>1.43</v>
      </c>
      <c r="I56" s="56">
        <v>1.43</v>
      </c>
      <c r="J56" s="97">
        <f t="shared" si="24"/>
        <v>4.29</v>
      </c>
      <c r="K56" s="97">
        <f t="shared" si="24"/>
        <v>4.29</v>
      </c>
      <c r="L56" s="101"/>
      <c r="M56" s="94"/>
    </row>
    <row r="57" spans="1:13" ht="75">
      <c r="A57" s="147"/>
      <c r="B57" s="177"/>
      <c r="C57" s="224" t="s">
        <v>235</v>
      </c>
      <c r="D57" s="58">
        <v>1</v>
      </c>
      <c r="E57" s="58">
        <v>1</v>
      </c>
      <c r="F57" s="114" t="str">
        <f t="shared" si="23"/>
        <v>Kurang</v>
      </c>
      <c r="G57" s="114" t="str">
        <f t="shared" si="23"/>
        <v>Kurang</v>
      </c>
      <c r="H57" s="56">
        <v>2.15</v>
      </c>
      <c r="I57" s="56">
        <v>2.15</v>
      </c>
      <c r="J57" s="97">
        <f t="shared" si="24"/>
        <v>2.15</v>
      </c>
      <c r="K57" s="97">
        <f t="shared" si="24"/>
        <v>2.15</v>
      </c>
      <c r="L57" s="101"/>
      <c r="M57" s="94"/>
    </row>
    <row r="58" spans="1:13" ht="30">
      <c r="A58" s="147"/>
      <c r="B58" s="177"/>
      <c r="C58" s="224" t="s">
        <v>236</v>
      </c>
      <c r="D58" s="58">
        <v>4</v>
      </c>
      <c r="E58" s="58">
        <v>4</v>
      </c>
      <c r="F58" s="114" t="str">
        <f t="shared" si="23"/>
        <v>Sangat Baik</v>
      </c>
      <c r="G58" s="114" t="str">
        <f t="shared" si="23"/>
        <v>Sangat Baik</v>
      </c>
      <c r="H58" s="56">
        <v>0.72</v>
      </c>
      <c r="I58" s="56">
        <v>0.72</v>
      </c>
      <c r="J58" s="97">
        <f t="shared" si="24"/>
        <v>2.88</v>
      </c>
      <c r="K58" s="97">
        <f t="shared" si="24"/>
        <v>2.88</v>
      </c>
      <c r="L58" s="101"/>
      <c r="M58" s="94"/>
    </row>
    <row r="59" spans="1:13" ht="27" customHeight="1">
      <c r="A59" s="147"/>
      <c r="B59" s="177"/>
      <c r="C59" s="225" t="s">
        <v>237</v>
      </c>
      <c r="D59" s="58">
        <v>1</v>
      </c>
      <c r="E59" s="58">
        <v>1</v>
      </c>
      <c r="F59" s="114" t="str">
        <f t="shared" si="23"/>
        <v>Kurang</v>
      </c>
      <c r="G59" s="114" t="str">
        <f t="shared" si="23"/>
        <v>Kurang</v>
      </c>
      <c r="H59" s="56">
        <v>0.72</v>
      </c>
      <c r="I59" s="56">
        <v>0.72</v>
      </c>
      <c r="J59" s="97">
        <f t="shared" si="24"/>
        <v>0.72</v>
      </c>
      <c r="K59" s="97">
        <f t="shared" si="24"/>
        <v>0.72</v>
      </c>
      <c r="L59" s="101"/>
      <c r="M59" s="94"/>
    </row>
    <row r="60" spans="1:13" ht="75">
      <c r="A60" s="106" t="s">
        <v>16</v>
      </c>
      <c r="B60" s="173" t="s">
        <v>238</v>
      </c>
      <c r="C60" s="224" t="s">
        <v>305</v>
      </c>
      <c r="D60" s="58">
        <v>4</v>
      </c>
      <c r="E60" s="58">
        <v>4</v>
      </c>
      <c r="F60" s="114" t="str">
        <f t="shared" si="23"/>
        <v>Sangat Baik</v>
      </c>
      <c r="G60" s="114" t="str">
        <f t="shared" si="23"/>
        <v>Sangat Baik</v>
      </c>
      <c r="H60" s="56">
        <v>0.72</v>
      </c>
      <c r="I60" s="56">
        <v>0.72</v>
      </c>
      <c r="J60" s="97">
        <f t="shared" si="24"/>
        <v>2.88</v>
      </c>
      <c r="K60" s="97">
        <f t="shared" si="24"/>
        <v>2.88</v>
      </c>
      <c r="L60" s="101"/>
      <c r="M60" s="94"/>
    </row>
    <row r="61" spans="1:13" ht="195">
      <c r="A61" s="147" t="s">
        <v>24</v>
      </c>
      <c r="B61" s="177" t="s">
        <v>125</v>
      </c>
      <c r="C61" s="214" t="s">
        <v>239</v>
      </c>
      <c r="D61" s="58">
        <v>4</v>
      </c>
      <c r="E61" s="58">
        <v>4</v>
      </c>
      <c r="F61" s="114" t="str">
        <f t="shared" si="23"/>
        <v>Sangat Baik</v>
      </c>
      <c r="G61" s="114" t="str">
        <f t="shared" si="23"/>
        <v>Sangat Baik</v>
      </c>
      <c r="H61" s="56">
        <v>0.72</v>
      </c>
      <c r="I61" s="56">
        <v>0.72</v>
      </c>
      <c r="J61" s="97">
        <f t="shared" si="24"/>
        <v>2.88</v>
      </c>
      <c r="K61" s="97">
        <f t="shared" si="24"/>
        <v>2.88</v>
      </c>
      <c r="L61" s="101"/>
      <c r="M61" s="94"/>
    </row>
    <row r="62" spans="1:13" ht="120.75" customHeight="1">
      <c r="A62" s="147"/>
      <c r="B62" s="177"/>
      <c r="C62" s="214" t="s">
        <v>240</v>
      </c>
      <c r="D62" s="58">
        <v>4</v>
      </c>
      <c r="E62" s="58">
        <v>4</v>
      </c>
      <c r="F62" s="114" t="str">
        <f t="shared" si="23"/>
        <v>Sangat Baik</v>
      </c>
      <c r="G62" s="114" t="str">
        <f t="shared" si="23"/>
        <v>Sangat Baik</v>
      </c>
      <c r="H62" s="56">
        <v>0.72</v>
      </c>
      <c r="I62" s="56">
        <v>0.72</v>
      </c>
      <c r="J62" s="97">
        <f t="shared" si="24"/>
        <v>2.88</v>
      </c>
      <c r="K62" s="97">
        <f t="shared" si="24"/>
        <v>2.88</v>
      </c>
      <c r="L62" s="101"/>
      <c r="M62" s="94"/>
    </row>
    <row r="63" spans="1:13" ht="181.5" customHeight="1">
      <c r="A63" s="147"/>
      <c r="B63" s="177"/>
      <c r="C63" s="214" t="s">
        <v>241</v>
      </c>
      <c r="D63" s="58">
        <v>4</v>
      </c>
      <c r="E63" s="58">
        <v>4</v>
      </c>
      <c r="F63" s="114" t="str">
        <f t="shared" si="23"/>
        <v>Sangat Baik</v>
      </c>
      <c r="G63" s="114" t="str">
        <f t="shared" si="23"/>
        <v>Sangat Baik</v>
      </c>
      <c r="H63" s="56">
        <v>1.43</v>
      </c>
      <c r="I63" s="56">
        <v>1.43</v>
      </c>
      <c r="J63" s="97">
        <f t="shared" si="24"/>
        <v>5.72</v>
      </c>
      <c r="K63" s="97">
        <f t="shared" si="24"/>
        <v>5.72</v>
      </c>
      <c r="L63" s="101"/>
      <c r="M63" s="94"/>
    </row>
    <row r="64" spans="1:13" ht="72" customHeight="1">
      <c r="A64" s="147"/>
      <c r="B64" s="177"/>
      <c r="C64" s="226" t="s">
        <v>242</v>
      </c>
      <c r="D64" s="58">
        <v>4</v>
      </c>
      <c r="E64" s="58">
        <v>4</v>
      </c>
      <c r="F64" s="114" t="str">
        <f t="shared" si="23"/>
        <v>Sangat Baik</v>
      </c>
      <c r="G64" s="114" t="str">
        <f t="shared" si="23"/>
        <v>Sangat Baik</v>
      </c>
      <c r="H64" s="56">
        <v>1.65</v>
      </c>
      <c r="I64" s="56">
        <v>1.65</v>
      </c>
      <c r="J64" s="97">
        <f t="shared" si="24"/>
        <v>6.6</v>
      </c>
      <c r="K64" s="97">
        <f t="shared" si="24"/>
        <v>6.6</v>
      </c>
      <c r="L64" s="101"/>
      <c r="M64" s="94"/>
    </row>
    <row r="65" spans="1:13" ht="61.5" customHeight="1">
      <c r="A65" s="147"/>
      <c r="B65" s="177"/>
      <c r="C65" s="220" t="s">
        <v>243</v>
      </c>
      <c r="D65" s="58">
        <v>4</v>
      </c>
      <c r="E65" s="58">
        <v>4</v>
      </c>
      <c r="F65" s="114" t="str">
        <f t="shared" si="23"/>
        <v>Sangat Baik</v>
      </c>
      <c r="G65" s="114" t="str">
        <f t="shared" si="23"/>
        <v>Sangat Baik</v>
      </c>
      <c r="H65" s="56">
        <v>1.59</v>
      </c>
      <c r="I65" s="56">
        <v>1.59</v>
      </c>
      <c r="J65" s="97">
        <f t="shared" si="24"/>
        <v>6.36</v>
      </c>
      <c r="K65" s="97">
        <f t="shared" si="24"/>
        <v>6.36</v>
      </c>
      <c r="L65" s="101"/>
      <c r="M65" s="94"/>
    </row>
    <row r="66" spans="1:13" ht="43.5" customHeight="1">
      <c r="A66" s="106"/>
      <c r="B66" s="173"/>
      <c r="C66" s="220" t="s">
        <v>306</v>
      </c>
      <c r="D66" s="58">
        <v>4</v>
      </c>
      <c r="E66" s="58">
        <v>4</v>
      </c>
      <c r="F66" s="114" t="str">
        <f t="shared" ref="F66:F67" si="25">IF(D66="","",IF(D66=4,"Sangat Baik",IF(AND(D66&gt;=3,D66&lt;4),"Baik",IF(AND(D66&gt;=2,D66&lt;3),"cukup",IF(AND(D66&gt;=1,D66&lt;2),"Kurang",IF(AND(D66&gt;=0,D66&lt;1),"Sangat Kurang",""))))))</f>
        <v>Sangat Baik</v>
      </c>
      <c r="G66" s="114" t="str">
        <f t="shared" ref="G66:G67" si="26">IF(E66="","",IF(E66=4,"Sangat Baik",IF(AND(E66&gt;=3,E66&lt;4),"Baik",IF(AND(E66&gt;=2,E66&lt;3),"cukup",IF(AND(E66&gt;=1,E66&lt;2),"Kurang",IF(AND(E66&gt;=0,E66&lt;1),"Sangat Kurang",""))))))</f>
        <v>Sangat Baik</v>
      </c>
      <c r="H66" s="56">
        <v>1.65</v>
      </c>
      <c r="I66" s="56">
        <v>1.65</v>
      </c>
      <c r="J66" s="97">
        <f t="shared" ref="J66:J67" si="27">IFERROR((AVERAGE(D66)*H66),"")</f>
        <v>6.6</v>
      </c>
      <c r="K66" s="97">
        <f t="shared" ref="K66:K67" si="28">IFERROR((AVERAGE(E66)*I66),"")</f>
        <v>6.6</v>
      </c>
      <c r="L66" s="101"/>
      <c r="M66" s="94"/>
    </row>
    <row r="67" spans="1:13" ht="64.5" customHeight="1">
      <c r="A67" s="106"/>
      <c r="B67" s="173"/>
      <c r="C67" s="220" t="s">
        <v>244</v>
      </c>
      <c r="D67" s="58">
        <v>4</v>
      </c>
      <c r="E67" s="58">
        <v>4</v>
      </c>
      <c r="F67" s="114" t="str">
        <f t="shared" si="25"/>
        <v>Sangat Baik</v>
      </c>
      <c r="G67" s="114" t="str">
        <f t="shared" si="26"/>
        <v>Sangat Baik</v>
      </c>
      <c r="H67" s="56">
        <v>2.65</v>
      </c>
      <c r="I67" s="56">
        <v>2.65</v>
      </c>
      <c r="J67" s="97">
        <f t="shared" si="27"/>
        <v>10.6</v>
      </c>
      <c r="K67" s="97">
        <f t="shared" si="28"/>
        <v>10.6</v>
      </c>
      <c r="L67" s="101"/>
      <c r="M67" s="94"/>
    </row>
    <row r="68" spans="1:13" ht="143.25" customHeight="1">
      <c r="A68" s="147">
        <v>4.5999999999999996</v>
      </c>
      <c r="B68" s="177" t="s">
        <v>126</v>
      </c>
      <c r="C68" s="214" t="s">
        <v>245</v>
      </c>
      <c r="D68" s="58">
        <v>1</v>
      </c>
      <c r="E68" s="58">
        <v>1</v>
      </c>
      <c r="F68" s="114" t="str">
        <f t="shared" ref="F68:G71" si="29">IF(D68="","",IF(D68=4,"Sangat Baik",IF(AND(D68&gt;=3,D68&lt;4),"Baik",IF(AND(D68&gt;=2,D68&lt;3),"cukup",IF(AND(D68&gt;=1,D68&lt;2),"Kurang",IF(AND(D68&gt;=0,D68&lt;1),"Sangat Kurang",""))))))</f>
        <v>Kurang</v>
      </c>
      <c r="G68" s="114" t="str">
        <f t="shared" si="29"/>
        <v>Kurang</v>
      </c>
      <c r="H68" s="56">
        <v>0.72</v>
      </c>
      <c r="I68" s="56">
        <v>0.72</v>
      </c>
      <c r="J68" s="97">
        <f t="shared" si="24"/>
        <v>0.72</v>
      </c>
      <c r="K68" s="97">
        <f t="shared" si="24"/>
        <v>0.72</v>
      </c>
      <c r="L68" s="101"/>
      <c r="M68" s="94"/>
    </row>
    <row r="69" spans="1:13" ht="75">
      <c r="A69" s="147"/>
      <c r="B69" s="177"/>
      <c r="C69" s="214" t="s">
        <v>246</v>
      </c>
      <c r="D69" s="58">
        <v>3</v>
      </c>
      <c r="E69" s="58">
        <v>3</v>
      </c>
      <c r="F69" s="114" t="str">
        <f t="shared" si="29"/>
        <v>Baik</v>
      </c>
      <c r="G69" s="114" t="str">
        <f t="shared" si="29"/>
        <v>Baik</v>
      </c>
      <c r="H69" s="56">
        <v>0.72</v>
      </c>
      <c r="I69" s="56">
        <v>0.72</v>
      </c>
      <c r="J69" s="97">
        <f t="shared" si="24"/>
        <v>2.16</v>
      </c>
      <c r="K69" s="97">
        <f t="shared" si="24"/>
        <v>2.16</v>
      </c>
      <c r="L69" s="101"/>
      <c r="M69" s="94"/>
    </row>
    <row r="70" spans="1:13" s="9" customFormat="1" ht="180">
      <c r="A70" s="147"/>
      <c r="B70" s="177"/>
      <c r="C70" s="214" t="s">
        <v>247</v>
      </c>
      <c r="D70" s="58">
        <v>3</v>
      </c>
      <c r="E70" s="58">
        <v>3</v>
      </c>
      <c r="F70" s="114" t="str">
        <f t="shared" si="29"/>
        <v>Baik</v>
      </c>
      <c r="G70" s="114" t="str">
        <f t="shared" si="29"/>
        <v>Baik</v>
      </c>
      <c r="H70" s="56">
        <v>0.72</v>
      </c>
      <c r="I70" s="56">
        <v>0.72</v>
      </c>
      <c r="J70" s="97">
        <f t="shared" si="24"/>
        <v>2.16</v>
      </c>
      <c r="K70" s="97">
        <f t="shared" si="24"/>
        <v>2.16</v>
      </c>
      <c r="L70" s="101"/>
      <c r="M70" s="94"/>
    </row>
    <row r="71" spans="1:13" ht="120">
      <c r="A71" s="147"/>
      <c r="B71" s="177"/>
      <c r="C71" s="214" t="s">
        <v>248</v>
      </c>
      <c r="D71" s="58">
        <v>2</v>
      </c>
      <c r="E71" s="58">
        <v>2</v>
      </c>
      <c r="F71" s="114" t="str">
        <f t="shared" si="29"/>
        <v>cukup</v>
      </c>
      <c r="G71" s="114" t="str">
        <f t="shared" si="29"/>
        <v>cukup</v>
      </c>
      <c r="H71" s="56">
        <v>0.72</v>
      </c>
      <c r="I71" s="56">
        <v>0.72</v>
      </c>
      <c r="J71" s="97">
        <f t="shared" si="24"/>
        <v>1.44</v>
      </c>
      <c r="K71" s="97">
        <f t="shared" si="24"/>
        <v>1.44</v>
      </c>
      <c r="L71" s="101"/>
      <c r="M71" s="94"/>
    </row>
    <row r="72" spans="1:13" ht="9" customHeight="1">
      <c r="A72" s="82"/>
      <c r="B72" s="89"/>
      <c r="C72" s="215"/>
      <c r="D72" s="102"/>
      <c r="E72" s="102"/>
      <c r="F72" s="116"/>
      <c r="G72" s="116"/>
      <c r="H72" s="75"/>
      <c r="I72" s="75"/>
      <c r="J72" s="76"/>
      <c r="K72" s="76"/>
      <c r="L72" s="148"/>
      <c r="M72" s="149"/>
    </row>
    <row r="73" spans="1:13">
      <c r="A73" s="82"/>
      <c r="B73" s="89"/>
      <c r="C73" s="216" t="s">
        <v>21</v>
      </c>
      <c r="D73" s="179">
        <f>IFERROR(AVERAGE(D53:D71),"")</f>
        <v>3.1052631578947367</v>
      </c>
      <c r="E73" s="51">
        <f>IFERROR(AVERAGE(E53:E71),"")</f>
        <v>3.1052631578947367</v>
      </c>
      <c r="F73" s="114" t="str">
        <f t="shared" ref="F73:G73" si="30">IF(D73="","",IF(D73=4,"Sangat Baik",IF(AND(D73&gt;=3,D73&lt;4),"Baik",IF(AND(D73&gt;=2,D73&lt;3),"cukup",IF(AND(D73&gt;=1,D73&lt;2),"Kurang",IF(AND(D73&gt;=0,D73&lt;1),"Sangat Kurang",""))))))</f>
        <v>Baik</v>
      </c>
      <c r="G73" s="114" t="str">
        <f t="shared" si="30"/>
        <v>Baik</v>
      </c>
      <c r="H73" s="75"/>
      <c r="I73" s="75"/>
      <c r="J73" s="76"/>
      <c r="K73" s="76"/>
      <c r="L73" s="150"/>
      <c r="M73" s="151"/>
    </row>
    <row r="74" spans="1:13">
      <c r="A74" s="82"/>
      <c r="B74" s="89"/>
      <c r="C74" s="216" t="s">
        <v>70</v>
      </c>
      <c r="D74" s="83"/>
      <c r="E74" s="83"/>
      <c r="F74" s="116"/>
      <c r="G74" s="116"/>
      <c r="H74" s="51">
        <f>SUM(H53:H71)</f>
        <v>21.899999999999995</v>
      </c>
      <c r="I74" s="51">
        <f>SUM(I53:I71)</f>
        <v>21.899999999999995</v>
      </c>
      <c r="J74" s="99">
        <f>SUM(J53:J71)</f>
        <v>69.649999999999991</v>
      </c>
      <c r="K74" s="99">
        <f>SUM(K53:K71)</f>
        <v>69.649999999999991</v>
      </c>
      <c r="L74" s="152"/>
      <c r="M74" s="153"/>
    </row>
    <row r="75" spans="1:13">
      <c r="A75" s="154" t="s">
        <v>17</v>
      </c>
      <c r="B75" s="154"/>
      <c r="C75" s="154"/>
      <c r="D75" s="154"/>
      <c r="E75" s="154"/>
      <c r="F75" s="154"/>
      <c r="G75" s="154"/>
      <c r="H75" s="154"/>
      <c r="I75" s="154"/>
      <c r="J75" s="154"/>
      <c r="K75" s="154"/>
      <c r="L75" s="154"/>
      <c r="M75" s="155"/>
    </row>
    <row r="76" spans="1:13" ht="6.75" customHeight="1">
      <c r="A76" s="156"/>
      <c r="B76" s="156"/>
      <c r="C76" s="156"/>
      <c r="D76" s="156"/>
      <c r="E76" s="156"/>
      <c r="F76" s="156"/>
      <c r="G76" s="156"/>
      <c r="H76" s="156"/>
      <c r="I76" s="156"/>
      <c r="J76" s="156"/>
      <c r="K76" s="156"/>
      <c r="L76" s="156"/>
      <c r="M76" s="157"/>
    </row>
    <row r="77" spans="1:13" ht="45">
      <c r="A77" s="13" t="s">
        <v>1</v>
      </c>
      <c r="B77" s="190" t="s">
        <v>19</v>
      </c>
      <c r="C77" s="203" t="s">
        <v>20</v>
      </c>
      <c r="D77" s="178" t="s">
        <v>191</v>
      </c>
      <c r="E77" s="109" t="s">
        <v>192</v>
      </c>
      <c r="F77" s="113" t="s">
        <v>193</v>
      </c>
      <c r="G77" s="113" t="s">
        <v>194</v>
      </c>
      <c r="H77" s="110" t="s">
        <v>195</v>
      </c>
      <c r="I77" s="110" t="s">
        <v>196</v>
      </c>
      <c r="J77" s="111" t="s">
        <v>197</v>
      </c>
      <c r="K77" s="111" t="s">
        <v>198</v>
      </c>
      <c r="L77" s="100" t="s">
        <v>28</v>
      </c>
      <c r="M77" s="93" t="s">
        <v>188</v>
      </c>
    </row>
    <row r="78" spans="1:13" s="136" customFormat="1" ht="60">
      <c r="A78" s="147">
        <v>5.0999999999999996</v>
      </c>
      <c r="B78" s="177" t="s">
        <v>249</v>
      </c>
      <c r="C78" s="141" t="s">
        <v>250</v>
      </c>
      <c r="D78" s="58">
        <v>4</v>
      </c>
      <c r="E78" s="58">
        <v>4</v>
      </c>
      <c r="F78" s="114" t="str">
        <f t="shared" ref="F78:G107" si="31">IF(D78="","",IF(D78=4,"Sangat Baik",IF(AND(D78&gt;=3,D78&lt;4),"Baik",IF(AND(D78&gt;=2,D78&lt;3),"cukup",IF(AND(D78&gt;=1,D78&lt;2),"Kurang",IF(AND(D78&gt;=0,D78&lt;1),"Sangat Kurang",""))))))</f>
        <v>Sangat Baik</v>
      </c>
      <c r="G78" s="114" t="str">
        <f t="shared" si="31"/>
        <v>Sangat Baik</v>
      </c>
      <c r="H78" s="56">
        <v>0.56999999999999995</v>
      </c>
      <c r="I78" s="56">
        <v>0.56999999999999995</v>
      </c>
      <c r="J78" s="97">
        <f t="shared" ref="J78:K107" si="32">IFERROR((AVERAGE(D78)*H78),"")</f>
        <v>2.2799999999999998</v>
      </c>
      <c r="K78" s="97">
        <f t="shared" si="32"/>
        <v>2.2799999999999998</v>
      </c>
      <c r="L78" s="101"/>
      <c r="M78" s="135"/>
    </row>
    <row r="79" spans="1:13" ht="40.5" customHeight="1">
      <c r="A79" s="147"/>
      <c r="B79" s="177"/>
      <c r="C79" s="208" t="s">
        <v>251</v>
      </c>
      <c r="D79" s="58">
        <v>4</v>
      </c>
      <c r="E79" s="58">
        <v>4</v>
      </c>
      <c r="F79" s="114" t="str">
        <f t="shared" si="31"/>
        <v>Sangat Baik</v>
      </c>
      <c r="G79" s="114" t="str">
        <f t="shared" si="31"/>
        <v>Sangat Baik</v>
      </c>
      <c r="H79" s="56">
        <v>0.56999999999999995</v>
      </c>
      <c r="I79" s="56">
        <v>0.56999999999999995</v>
      </c>
      <c r="J79" s="97">
        <f t="shared" si="32"/>
        <v>2.2799999999999998</v>
      </c>
      <c r="K79" s="97">
        <f t="shared" si="32"/>
        <v>2.2799999999999998</v>
      </c>
      <c r="L79" s="101"/>
      <c r="M79" s="94"/>
    </row>
    <row r="80" spans="1:13" ht="51.75" customHeight="1">
      <c r="A80" s="147"/>
      <c r="B80" s="177"/>
      <c r="C80" s="204" t="s">
        <v>252</v>
      </c>
      <c r="D80" s="58">
        <v>4</v>
      </c>
      <c r="E80" s="58">
        <v>4</v>
      </c>
      <c r="F80" s="114" t="str">
        <f t="shared" si="31"/>
        <v>Sangat Baik</v>
      </c>
      <c r="G80" s="114" t="str">
        <f t="shared" si="31"/>
        <v>Sangat Baik</v>
      </c>
      <c r="H80" s="56">
        <v>0.52</v>
      </c>
      <c r="I80" s="56">
        <v>0.52</v>
      </c>
      <c r="J80" s="97">
        <f t="shared" si="32"/>
        <v>2.08</v>
      </c>
      <c r="K80" s="97">
        <f t="shared" si="32"/>
        <v>2.08</v>
      </c>
      <c r="L80" s="101"/>
      <c r="M80" s="94"/>
    </row>
    <row r="81" spans="1:13" ht="38.25" customHeight="1">
      <c r="A81" s="147"/>
      <c r="B81" s="177"/>
      <c r="C81" s="204" t="s">
        <v>253</v>
      </c>
      <c r="D81" s="58">
        <v>4</v>
      </c>
      <c r="E81" s="58">
        <v>4</v>
      </c>
      <c r="F81" s="114" t="str">
        <f t="shared" si="31"/>
        <v>Sangat Baik</v>
      </c>
      <c r="G81" s="114" t="str">
        <f t="shared" si="31"/>
        <v>Sangat Baik</v>
      </c>
      <c r="H81" s="56">
        <v>0.54</v>
      </c>
      <c r="I81" s="56">
        <v>0.54</v>
      </c>
      <c r="J81" s="97">
        <f t="shared" si="32"/>
        <v>2.16</v>
      </c>
      <c r="K81" s="97">
        <f t="shared" si="32"/>
        <v>2.16</v>
      </c>
      <c r="L81" s="101"/>
      <c r="M81" s="94"/>
    </row>
    <row r="82" spans="1:13" ht="90">
      <c r="A82" s="147"/>
      <c r="B82" s="177"/>
      <c r="C82" s="207" t="s">
        <v>254</v>
      </c>
      <c r="D82" s="58">
        <v>4</v>
      </c>
      <c r="E82" s="58">
        <v>4</v>
      </c>
      <c r="F82" s="114" t="str">
        <f t="shared" si="31"/>
        <v>Sangat Baik</v>
      </c>
      <c r="G82" s="114" t="str">
        <f t="shared" si="31"/>
        <v>Sangat Baik</v>
      </c>
      <c r="H82" s="56">
        <v>0.56999999999999995</v>
      </c>
      <c r="I82" s="56">
        <v>0.56999999999999995</v>
      </c>
      <c r="J82" s="97">
        <f t="shared" si="32"/>
        <v>2.2799999999999998</v>
      </c>
      <c r="K82" s="97">
        <f t="shared" si="32"/>
        <v>2.2799999999999998</v>
      </c>
      <c r="L82" s="101"/>
      <c r="M82" s="94"/>
    </row>
    <row r="83" spans="1:13" ht="49.5" customHeight="1">
      <c r="A83" s="147"/>
      <c r="B83" s="191" t="s">
        <v>255</v>
      </c>
      <c r="C83" s="204" t="s">
        <v>256</v>
      </c>
      <c r="D83" s="58">
        <v>4</v>
      </c>
      <c r="E83" s="58">
        <v>4</v>
      </c>
      <c r="F83" s="114" t="str">
        <f t="shared" si="31"/>
        <v>Sangat Baik</v>
      </c>
      <c r="G83" s="114" t="str">
        <f t="shared" si="31"/>
        <v>Sangat Baik</v>
      </c>
      <c r="H83" s="56">
        <v>0.45</v>
      </c>
      <c r="I83" s="56">
        <v>0.45</v>
      </c>
      <c r="J83" s="97">
        <f t="shared" si="32"/>
        <v>1.8</v>
      </c>
      <c r="K83" s="97">
        <f t="shared" si="32"/>
        <v>1.8</v>
      </c>
      <c r="L83" s="101"/>
      <c r="M83" s="94"/>
    </row>
    <row r="84" spans="1:13" ht="57.75" customHeight="1">
      <c r="A84" s="147"/>
      <c r="B84" s="192"/>
      <c r="C84" s="207" t="s">
        <v>257</v>
      </c>
      <c r="D84" s="58">
        <v>4</v>
      </c>
      <c r="E84" s="58">
        <v>4</v>
      </c>
      <c r="F84" s="114" t="str">
        <f t="shared" si="31"/>
        <v>Sangat Baik</v>
      </c>
      <c r="G84" s="114" t="str">
        <f t="shared" si="31"/>
        <v>Sangat Baik</v>
      </c>
      <c r="H84" s="56">
        <v>0.56999999999999995</v>
      </c>
      <c r="I84" s="56">
        <v>0.56999999999999995</v>
      </c>
      <c r="J84" s="97">
        <f t="shared" si="32"/>
        <v>2.2799999999999998</v>
      </c>
      <c r="K84" s="97">
        <f t="shared" si="32"/>
        <v>2.2799999999999998</v>
      </c>
      <c r="L84" s="101"/>
      <c r="M84" s="94"/>
    </row>
    <row r="85" spans="1:13" ht="60">
      <c r="A85" s="147">
        <v>5.2</v>
      </c>
      <c r="B85" s="177" t="s">
        <v>258</v>
      </c>
      <c r="C85" s="207" t="s">
        <v>259</v>
      </c>
      <c r="D85" s="58">
        <v>3</v>
      </c>
      <c r="E85" s="58">
        <v>3</v>
      </c>
      <c r="F85" s="114" t="str">
        <f t="shared" si="31"/>
        <v>Baik</v>
      </c>
      <c r="G85" s="114" t="str">
        <f t="shared" si="31"/>
        <v>Baik</v>
      </c>
      <c r="H85" s="56">
        <v>1.1399999999999999</v>
      </c>
      <c r="I85" s="56">
        <v>1.1399999999999999</v>
      </c>
      <c r="J85" s="97">
        <f t="shared" si="32"/>
        <v>3.42</v>
      </c>
      <c r="K85" s="97">
        <f t="shared" si="32"/>
        <v>3.42</v>
      </c>
      <c r="L85" s="101"/>
      <c r="M85" s="94"/>
    </row>
    <row r="86" spans="1:13" ht="30">
      <c r="A86" s="147"/>
      <c r="B86" s="177"/>
      <c r="C86" s="64" t="s">
        <v>260</v>
      </c>
      <c r="D86" s="58">
        <v>0</v>
      </c>
      <c r="E86" s="58">
        <v>0</v>
      </c>
      <c r="F86" s="114" t="str">
        <f t="shared" si="31"/>
        <v>Sangat Kurang</v>
      </c>
      <c r="G86" s="114" t="str">
        <f t="shared" si="31"/>
        <v>Sangat Kurang</v>
      </c>
      <c r="H86" s="56">
        <v>0.56999999999999995</v>
      </c>
      <c r="I86" s="56">
        <v>0.56999999999999995</v>
      </c>
      <c r="J86" s="97">
        <f t="shared" si="32"/>
        <v>0</v>
      </c>
      <c r="K86" s="97">
        <f t="shared" si="32"/>
        <v>0</v>
      </c>
      <c r="L86" s="101"/>
      <c r="M86" s="94"/>
    </row>
    <row r="87" spans="1:13" ht="45">
      <c r="A87" s="147"/>
      <c r="B87" s="177"/>
      <c r="C87" s="64" t="s">
        <v>261</v>
      </c>
      <c r="D87" s="58">
        <v>4</v>
      </c>
      <c r="E87" s="58">
        <v>4</v>
      </c>
      <c r="F87" s="114" t="str">
        <f t="shared" si="31"/>
        <v>Sangat Baik</v>
      </c>
      <c r="G87" s="114" t="str">
        <f t="shared" si="31"/>
        <v>Sangat Baik</v>
      </c>
      <c r="H87" s="56">
        <v>0.56999999999999995</v>
      </c>
      <c r="I87" s="56">
        <v>0.56999999999999995</v>
      </c>
      <c r="J87" s="97">
        <f t="shared" si="32"/>
        <v>2.2799999999999998</v>
      </c>
      <c r="K87" s="97">
        <f t="shared" si="32"/>
        <v>2.2799999999999998</v>
      </c>
      <c r="L87" s="101"/>
      <c r="M87" s="94"/>
    </row>
    <row r="88" spans="1:13" ht="25.5" customHeight="1">
      <c r="A88" s="106"/>
      <c r="B88" s="187"/>
      <c r="C88" s="205" t="s">
        <v>262</v>
      </c>
      <c r="D88" s="58">
        <v>4</v>
      </c>
      <c r="E88" s="58">
        <v>4</v>
      </c>
      <c r="F88" s="114" t="str">
        <f t="shared" ref="F88:F91" si="33">IF(D88="","",IF(D88=4,"Sangat Baik",IF(AND(D88&gt;=3,D88&lt;4),"Baik",IF(AND(D88&gt;=2,D88&lt;3),"cukup",IF(AND(D88&gt;=1,D88&lt;2),"Kurang",IF(AND(D88&gt;=0,D88&lt;1),"Sangat Kurang",""))))))</f>
        <v>Sangat Baik</v>
      </c>
      <c r="G88" s="114" t="str">
        <f t="shared" ref="G88:G91" si="34">IF(E88="","",IF(E88=4,"Sangat Baik",IF(AND(E88&gt;=3,E88&lt;4),"Baik",IF(AND(E88&gt;=2,E88&lt;3),"cukup",IF(AND(E88&gt;=1,E88&lt;2),"Kurang",IF(AND(E88&gt;=0,E88&lt;1),"Sangat Kurang",""))))))</f>
        <v>Sangat Baik</v>
      </c>
      <c r="H88" s="56">
        <v>0.54</v>
      </c>
      <c r="I88" s="56">
        <v>0.54</v>
      </c>
      <c r="J88" s="97">
        <f t="shared" ref="J88:J91" si="35">IFERROR((AVERAGE(D88)*H88),"")</f>
        <v>2.16</v>
      </c>
      <c r="K88" s="97">
        <f t="shared" ref="K88:K91" si="36">IFERROR((AVERAGE(E88)*I88),"")</f>
        <v>2.16</v>
      </c>
      <c r="L88" s="101"/>
      <c r="M88" s="94"/>
    </row>
    <row r="89" spans="1:13" ht="23.25" customHeight="1">
      <c r="A89" s="106"/>
      <c r="B89" s="187"/>
      <c r="C89" s="204" t="s">
        <v>307</v>
      </c>
      <c r="D89" s="58">
        <v>4</v>
      </c>
      <c r="E89" s="58">
        <v>4</v>
      </c>
      <c r="F89" s="114" t="str">
        <f t="shared" si="33"/>
        <v>Sangat Baik</v>
      </c>
      <c r="G89" s="114" t="str">
        <f t="shared" si="34"/>
        <v>Sangat Baik</v>
      </c>
      <c r="H89" s="56">
        <v>0.54</v>
      </c>
      <c r="I89" s="56">
        <v>0.54</v>
      </c>
      <c r="J89" s="97">
        <f t="shared" si="35"/>
        <v>2.16</v>
      </c>
      <c r="K89" s="97">
        <f t="shared" si="36"/>
        <v>2.16</v>
      </c>
      <c r="L89" s="101"/>
      <c r="M89" s="94"/>
    </row>
    <row r="90" spans="1:13" ht="26.25" customHeight="1">
      <c r="A90" s="106"/>
      <c r="B90" s="187"/>
      <c r="C90" s="204" t="s">
        <v>263</v>
      </c>
      <c r="D90" s="58">
        <v>4</v>
      </c>
      <c r="E90" s="58">
        <v>4</v>
      </c>
      <c r="F90" s="114" t="str">
        <f t="shared" si="33"/>
        <v>Sangat Baik</v>
      </c>
      <c r="G90" s="114" t="str">
        <f t="shared" si="34"/>
        <v>Sangat Baik</v>
      </c>
      <c r="H90" s="56">
        <v>0.54</v>
      </c>
      <c r="I90" s="56">
        <v>0.54</v>
      </c>
      <c r="J90" s="97">
        <f t="shared" si="35"/>
        <v>2.16</v>
      </c>
      <c r="K90" s="97">
        <f t="shared" si="36"/>
        <v>2.16</v>
      </c>
      <c r="L90" s="101"/>
      <c r="M90" s="94"/>
    </row>
    <row r="91" spans="1:13" ht="34.5" customHeight="1">
      <c r="A91" s="106"/>
      <c r="B91" s="187"/>
      <c r="C91" s="210" t="s">
        <v>264</v>
      </c>
      <c r="D91" s="58">
        <v>4</v>
      </c>
      <c r="E91" s="58">
        <v>4</v>
      </c>
      <c r="F91" s="114" t="str">
        <f t="shared" si="33"/>
        <v>Sangat Baik</v>
      </c>
      <c r="G91" s="114" t="str">
        <f t="shared" si="34"/>
        <v>Sangat Baik</v>
      </c>
      <c r="H91" s="56">
        <v>0.54</v>
      </c>
      <c r="I91" s="56">
        <v>0.54</v>
      </c>
      <c r="J91" s="97">
        <f t="shared" si="35"/>
        <v>2.16</v>
      </c>
      <c r="K91" s="97">
        <f t="shared" si="36"/>
        <v>2.16</v>
      </c>
      <c r="L91" s="101"/>
      <c r="M91" s="94"/>
    </row>
    <row r="92" spans="1:13" ht="196.5" customHeight="1">
      <c r="A92" s="147">
        <v>5.3</v>
      </c>
      <c r="B92" s="191" t="s">
        <v>265</v>
      </c>
      <c r="C92" s="204" t="s">
        <v>308</v>
      </c>
      <c r="D92" s="58">
        <v>3</v>
      </c>
      <c r="E92" s="58">
        <v>3</v>
      </c>
      <c r="F92" s="114" t="str">
        <f t="shared" si="31"/>
        <v>Baik</v>
      </c>
      <c r="G92" s="114" t="str">
        <f t="shared" si="31"/>
        <v>Baik</v>
      </c>
      <c r="H92" s="56">
        <v>0.54</v>
      </c>
      <c r="I92" s="56">
        <v>0.54</v>
      </c>
      <c r="J92" s="97">
        <f t="shared" si="32"/>
        <v>1.62</v>
      </c>
      <c r="K92" s="97">
        <f t="shared" si="32"/>
        <v>1.62</v>
      </c>
      <c r="L92" s="101"/>
      <c r="M92" s="94"/>
    </row>
    <row r="93" spans="1:13" ht="20.25" customHeight="1">
      <c r="A93" s="147"/>
      <c r="B93" s="192"/>
      <c r="C93" s="205" t="s">
        <v>266</v>
      </c>
      <c r="D93" s="58">
        <v>3</v>
      </c>
      <c r="E93" s="58">
        <v>3</v>
      </c>
      <c r="F93" s="114" t="str">
        <f t="shared" si="31"/>
        <v>Baik</v>
      </c>
      <c r="G93" s="114" t="str">
        <f t="shared" si="31"/>
        <v>Baik</v>
      </c>
      <c r="H93" s="56">
        <v>0.54</v>
      </c>
      <c r="I93" s="56">
        <v>0.54</v>
      </c>
      <c r="J93" s="97">
        <f t="shared" si="32"/>
        <v>1.62</v>
      </c>
      <c r="K93" s="97">
        <f t="shared" si="32"/>
        <v>1.62</v>
      </c>
      <c r="L93" s="101"/>
      <c r="M93" s="94"/>
    </row>
    <row r="94" spans="1:13" ht="33" customHeight="1">
      <c r="A94" s="147">
        <v>5.4</v>
      </c>
      <c r="B94" s="191" t="s">
        <v>267</v>
      </c>
      <c r="C94" s="204" t="s">
        <v>309</v>
      </c>
      <c r="D94" s="58">
        <v>4</v>
      </c>
      <c r="E94" s="58">
        <v>4</v>
      </c>
      <c r="F94" s="114" t="str">
        <f t="shared" si="31"/>
        <v>Sangat Baik</v>
      </c>
      <c r="G94" s="114" t="str">
        <f t="shared" si="31"/>
        <v>Sangat Baik</v>
      </c>
      <c r="H94" s="56">
        <v>0.56999999999999995</v>
      </c>
      <c r="I94" s="56">
        <v>0.56999999999999995</v>
      </c>
      <c r="J94" s="97">
        <f t="shared" si="32"/>
        <v>2.2799999999999998</v>
      </c>
      <c r="K94" s="97">
        <f t="shared" si="32"/>
        <v>2.2799999999999998</v>
      </c>
      <c r="L94" s="101"/>
      <c r="M94" s="94"/>
    </row>
    <row r="95" spans="1:13" ht="65.25" customHeight="1">
      <c r="A95" s="147"/>
      <c r="B95" s="192"/>
      <c r="C95" s="204" t="s">
        <v>310</v>
      </c>
      <c r="D95" s="58">
        <v>3</v>
      </c>
      <c r="E95" s="58">
        <v>3</v>
      </c>
      <c r="F95" s="114" t="str">
        <f t="shared" si="31"/>
        <v>Baik</v>
      </c>
      <c r="G95" s="114" t="str">
        <f t="shared" si="31"/>
        <v>Baik</v>
      </c>
      <c r="H95" s="56">
        <v>0.54</v>
      </c>
      <c r="I95" s="56">
        <v>0.54</v>
      </c>
      <c r="J95" s="97">
        <f t="shared" si="32"/>
        <v>1.62</v>
      </c>
      <c r="K95" s="97">
        <f t="shared" si="32"/>
        <v>1.62</v>
      </c>
      <c r="L95" s="101"/>
      <c r="M95" s="94"/>
    </row>
    <row r="96" spans="1:13" ht="56.25" customHeight="1">
      <c r="A96" s="147"/>
      <c r="B96" s="192"/>
      <c r="C96" s="204" t="s">
        <v>311</v>
      </c>
      <c r="D96" s="58">
        <v>3</v>
      </c>
      <c r="E96" s="58">
        <v>3</v>
      </c>
      <c r="F96" s="114" t="str">
        <f t="shared" si="31"/>
        <v>Baik</v>
      </c>
      <c r="G96" s="114" t="str">
        <f t="shared" si="31"/>
        <v>Baik</v>
      </c>
      <c r="H96" s="56">
        <v>0.54</v>
      </c>
      <c r="I96" s="56">
        <v>0.54</v>
      </c>
      <c r="J96" s="97">
        <f t="shared" si="32"/>
        <v>1.62</v>
      </c>
      <c r="K96" s="97">
        <f t="shared" si="32"/>
        <v>1.62</v>
      </c>
      <c r="L96" s="101"/>
      <c r="M96" s="94"/>
    </row>
    <row r="97" spans="1:13" ht="25.5">
      <c r="A97" s="147"/>
      <c r="B97" s="192"/>
      <c r="C97" s="204" t="s">
        <v>312</v>
      </c>
      <c r="D97" s="58">
        <v>3</v>
      </c>
      <c r="E97" s="58">
        <v>3</v>
      </c>
      <c r="F97" s="114" t="str">
        <f t="shared" si="31"/>
        <v>Baik</v>
      </c>
      <c r="G97" s="114" t="str">
        <f t="shared" si="31"/>
        <v>Baik</v>
      </c>
      <c r="H97" s="56">
        <v>1.1399999999999999</v>
      </c>
      <c r="I97" s="56">
        <v>1.1399999999999999</v>
      </c>
      <c r="J97" s="97">
        <f t="shared" si="32"/>
        <v>3.42</v>
      </c>
      <c r="K97" s="97">
        <f t="shared" si="32"/>
        <v>3.42</v>
      </c>
      <c r="L97" s="101"/>
      <c r="M97" s="94"/>
    </row>
    <row r="98" spans="1:13" ht="25.5">
      <c r="A98" s="147"/>
      <c r="B98" s="192"/>
      <c r="C98" s="204" t="s">
        <v>268</v>
      </c>
      <c r="D98" s="58">
        <v>4</v>
      </c>
      <c r="E98" s="58">
        <v>4</v>
      </c>
      <c r="F98" s="114" t="str">
        <f t="shared" si="31"/>
        <v>Sangat Baik</v>
      </c>
      <c r="G98" s="114" t="str">
        <f t="shared" si="31"/>
        <v>Sangat Baik</v>
      </c>
      <c r="H98" s="56">
        <v>1.1399999999999999</v>
      </c>
      <c r="I98" s="56">
        <v>1.1399999999999999</v>
      </c>
      <c r="J98" s="97">
        <f t="shared" si="32"/>
        <v>4.5599999999999996</v>
      </c>
      <c r="K98" s="97">
        <f t="shared" si="32"/>
        <v>4.5599999999999996</v>
      </c>
      <c r="L98" s="101"/>
      <c r="M98" s="94"/>
    </row>
    <row r="99" spans="1:13" ht="100.5" customHeight="1">
      <c r="A99" s="63">
        <v>5.5</v>
      </c>
      <c r="B99" s="194" t="s">
        <v>269</v>
      </c>
      <c r="C99" s="204" t="s">
        <v>270</v>
      </c>
      <c r="D99" s="58">
        <v>4</v>
      </c>
      <c r="E99" s="58">
        <v>4</v>
      </c>
      <c r="F99" s="114" t="str">
        <f t="shared" ref="F99" si="37">IF(D99="","",IF(D99=4,"Sangat Baik",IF(AND(D99&gt;=3,D99&lt;4),"Baik",IF(AND(D99&gt;=2,D99&lt;3),"cukup",IF(AND(D99&gt;=1,D99&lt;2),"Kurang",IF(AND(D99&gt;=0,D99&lt;1),"Sangat Kurang",""))))))</f>
        <v>Sangat Baik</v>
      </c>
      <c r="G99" s="114" t="str">
        <f t="shared" ref="G99" si="38">IF(E99="","",IF(E99=4,"Sangat Baik",IF(AND(E99&gt;=3,E99&lt;4),"Baik",IF(AND(E99&gt;=2,E99&lt;3),"cukup",IF(AND(E99&gt;=1,E99&lt;2),"Kurang",IF(AND(E99&gt;=0,E99&lt;1),"Sangat Kurang",""))))))</f>
        <v>Sangat Baik</v>
      </c>
      <c r="H99" s="56">
        <v>0.54</v>
      </c>
      <c r="I99" s="56">
        <v>0.54</v>
      </c>
      <c r="J99" s="97">
        <f t="shared" ref="J99" si="39">IFERROR((AVERAGE(D99)*H99),"")</f>
        <v>2.16</v>
      </c>
      <c r="K99" s="97">
        <f t="shared" ref="K99" si="40">IFERROR((AVERAGE(E99)*I99),"")</f>
        <v>2.16</v>
      </c>
      <c r="L99" s="101"/>
      <c r="M99" s="94"/>
    </row>
    <row r="100" spans="1:13" s="140" customFormat="1" ht="130.5" customHeight="1">
      <c r="A100" s="137"/>
      <c r="B100" s="195"/>
      <c r="C100" s="204" t="s">
        <v>271</v>
      </c>
      <c r="D100" s="58">
        <v>4</v>
      </c>
      <c r="E100" s="58">
        <v>4</v>
      </c>
      <c r="F100" s="114" t="str">
        <f t="shared" ref="F100:G103" si="41">IF(D100="","",IF(D100=4,"Sangat Baik",IF(AND(D100&gt;=3,D100&lt;4),"Baik",IF(AND(D100&gt;=2,D100&lt;3),"cukup",IF(AND(D100&gt;=1,D100&lt;2),"Kurang",IF(AND(D100&gt;=0,D100&lt;1),"Sangat Kurang",""))))))</f>
        <v>Sangat Baik</v>
      </c>
      <c r="G100" s="114" t="str">
        <f t="shared" si="41"/>
        <v>Sangat Baik</v>
      </c>
      <c r="H100" s="56">
        <v>0.54</v>
      </c>
      <c r="I100" s="56">
        <v>0.54</v>
      </c>
      <c r="J100" s="97">
        <f t="shared" ref="J100:K103" si="42">IFERROR((AVERAGE(D100)*H100),"")</f>
        <v>2.16</v>
      </c>
      <c r="K100" s="97">
        <f t="shared" si="42"/>
        <v>2.16</v>
      </c>
      <c r="L100" s="101"/>
      <c r="M100" s="94"/>
    </row>
    <row r="101" spans="1:13" s="140" customFormat="1" ht="81.75" customHeight="1">
      <c r="A101" s="137"/>
      <c r="B101" s="195"/>
      <c r="C101" s="209" t="s">
        <v>272</v>
      </c>
      <c r="D101" s="58">
        <v>4</v>
      </c>
      <c r="E101" s="58">
        <v>4</v>
      </c>
      <c r="F101" s="114" t="str">
        <f t="shared" si="41"/>
        <v>Sangat Baik</v>
      </c>
      <c r="G101" s="114" t="str">
        <f t="shared" si="41"/>
        <v>Sangat Baik</v>
      </c>
      <c r="H101" s="56">
        <v>0.54</v>
      </c>
      <c r="I101" s="56">
        <v>0.54</v>
      </c>
      <c r="J101" s="97">
        <f t="shared" si="42"/>
        <v>2.16</v>
      </c>
      <c r="K101" s="97">
        <f t="shared" si="42"/>
        <v>2.16</v>
      </c>
      <c r="L101" s="138"/>
      <c r="M101" s="139"/>
    </row>
    <row r="102" spans="1:13" ht="128.25">
      <c r="A102" s="106"/>
      <c r="B102" s="196"/>
      <c r="C102" s="209" t="s">
        <v>273</v>
      </c>
      <c r="D102" s="58">
        <v>4</v>
      </c>
      <c r="E102" s="58">
        <v>4</v>
      </c>
      <c r="F102" s="114" t="str">
        <f t="shared" si="41"/>
        <v>Sangat Baik</v>
      </c>
      <c r="G102" s="114" t="str">
        <f t="shared" si="41"/>
        <v>Sangat Baik</v>
      </c>
      <c r="H102" s="56">
        <v>0.54</v>
      </c>
      <c r="I102" s="56">
        <v>0.54</v>
      </c>
      <c r="J102" s="97">
        <f t="shared" si="42"/>
        <v>2.16</v>
      </c>
      <c r="K102" s="97">
        <f t="shared" si="42"/>
        <v>2.16</v>
      </c>
      <c r="L102" s="101"/>
      <c r="M102" s="94"/>
    </row>
    <row r="103" spans="1:13" ht="63.75">
      <c r="A103" s="106"/>
      <c r="B103" s="196"/>
      <c r="C103" s="204" t="s">
        <v>274</v>
      </c>
      <c r="D103" s="58">
        <v>4</v>
      </c>
      <c r="E103" s="58">
        <v>4</v>
      </c>
      <c r="F103" s="114" t="str">
        <f t="shared" si="41"/>
        <v>Sangat Baik</v>
      </c>
      <c r="G103" s="114" t="str">
        <f t="shared" si="41"/>
        <v>Sangat Baik</v>
      </c>
      <c r="H103" s="56">
        <v>0.54</v>
      </c>
      <c r="I103" s="56">
        <v>0.54</v>
      </c>
      <c r="J103" s="97">
        <f t="shared" si="42"/>
        <v>2.16</v>
      </c>
      <c r="K103" s="97">
        <f t="shared" si="42"/>
        <v>2.16</v>
      </c>
      <c r="L103" s="101"/>
      <c r="M103" s="94"/>
    </row>
    <row r="104" spans="1:13" ht="39">
      <c r="A104" s="147">
        <v>5.6</v>
      </c>
      <c r="B104" s="177" t="s">
        <v>276</v>
      </c>
      <c r="C104" s="209" t="s">
        <v>275</v>
      </c>
      <c r="D104" s="58">
        <v>2</v>
      </c>
      <c r="E104" s="58">
        <v>2</v>
      </c>
      <c r="F104" s="114" t="str">
        <f t="shared" si="31"/>
        <v>cukup</v>
      </c>
      <c r="G104" s="114" t="str">
        <f t="shared" si="31"/>
        <v>cukup</v>
      </c>
      <c r="H104" s="56">
        <v>0.56999999999999995</v>
      </c>
      <c r="I104" s="56">
        <v>0.56999999999999995</v>
      </c>
      <c r="J104" s="97">
        <f t="shared" si="32"/>
        <v>1.1399999999999999</v>
      </c>
      <c r="K104" s="97">
        <f t="shared" si="32"/>
        <v>1.1399999999999999</v>
      </c>
      <c r="L104" s="101"/>
      <c r="M104" s="94"/>
    </row>
    <row r="105" spans="1:13" ht="45">
      <c r="A105" s="147"/>
      <c r="B105" s="177"/>
      <c r="C105" s="64" t="s">
        <v>277</v>
      </c>
      <c r="D105" s="58">
        <v>4</v>
      </c>
      <c r="E105" s="58">
        <v>4</v>
      </c>
      <c r="F105" s="114" t="str">
        <f t="shared" si="31"/>
        <v>Sangat Baik</v>
      </c>
      <c r="G105" s="114" t="str">
        <f t="shared" si="31"/>
        <v>Sangat Baik</v>
      </c>
      <c r="H105" s="56">
        <v>1.1399999999999999</v>
      </c>
      <c r="I105" s="56">
        <v>1.1399999999999999</v>
      </c>
      <c r="J105" s="97">
        <f t="shared" si="32"/>
        <v>4.5599999999999996</v>
      </c>
      <c r="K105" s="97">
        <f t="shared" si="32"/>
        <v>4.5599999999999996</v>
      </c>
      <c r="L105" s="101"/>
      <c r="M105" s="94"/>
    </row>
    <row r="106" spans="1:13" ht="51.75">
      <c r="A106" s="147"/>
      <c r="B106" s="177"/>
      <c r="C106" s="209" t="s">
        <v>278</v>
      </c>
      <c r="D106" s="58">
        <v>3</v>
      </c>
      <c r="E106" s="58">
        <v>3</v>
      </c>
      <c r="F106" s="114" t="str">
        <f t="shared" si="31"/>
        <v>Baik</v>
      </c>
      <c r="G106" s="114" t="str">
        <f t="shared" si="31"/>
        <v>Baik</v>
      </c>
      <c r="H106" s="56">
        <v>0.59</v>
      </c>
      <c r="I106" s="56">
        <v>0.59</v>
      </c>
      <c r="J106" s="97">
        <f t="shared" si="32"/>
        <v>1.77</v>
      </c>
      <c r="K106" s="97">
        <f t="shared" si="32"/>
        <v>1.77</v>
      </c>
      <c r="L106" s="101"/>
      <c r="M106" s="94"/>
    </row>
    <row r="107" spans="1:13" ht="128.25">
      <c r="A107" s="147"/>
      <c r="B107" s="177"/>
      <c r="C107" s="209" t="s">
        <v>279</v>
      </c>
      <c r="D107" s="58">
        <v>3</v>
      </c>
      <c r="E107" s="58">
        <v>3</v>
      </c>
      <c r="F107" s="114" t="str">
        <f t="shared" si="31"/>
        <v>Baik</v>
      </c>
      <c r="G107" s="114" t="str">
        <f t="shared" si="31"/>
        <v>Baik</v>
      </c>
      <c r="H107" s="56">
        <v>0.56999999999999995</v>
      </c>
      <c r="I107" s="56">
        <v>0.56999999999999995</v>
      </c>
      <c r="J107" s="97">
        <f t="shared" si="32"/>
        <v>1.71</v>
      </c>
      <c r="K107" s="97">
        <f t="shared" si="32"/>
        <v>1.71</v>
      </c>
      <c r="L107" s="101"/>
      <c r="M107" s="94"/>
    </row>
    <row r="108" spans="1:13" ht="12" customHeight="1">
      <c r="A108" s="82"/>
      <c r="B108" s="89"/>
      <c r="C108" s="201"/>
      <c r="D108" s="102"/>
      <c r="E108" s="102"/>
      <c r="F108" s="116"/>
      <c r="G108" s="116"/>
      <c r="H108" s="75"/>
      <c r="I108" s="75"/>
      <c r="J108" s="76"/>
      <c r="K108" s="76"/>
      <c r="L108" s="148"/>
      <c r="M108" s="149"/>
    </row>
    <row r="109" spans="1:13">
      <c r="A109" s="82"/>
      <c r="B109" s="89"/>
      <c r="C109" s="202" t="s">
        <v>21</v>
      </c>
      <c r="D109" s="179">
        <f>IFERROR(AVERAGE(D78:D107),"")</f>
        <v>3.5333333333333332</v>
      </c>
      <c r="E109" s="51">
        <f>IFERROR(AVERAGE(E78:E107),"")</f>
        <v>3.5333333333333332</v>
      </c>
      <c r="F109" s="114" t="str">
        <f t="shared" ref="F109:G109" si="43">IF(D109="","",IF(D109=4,"Sangat Baik",IF(AND(D109&gt;=3,D109&lt;4),"Baik",IF(AND(D109&gt;=2,D109&lt;3),"cukup",IF(AND(D109&gt;=1,D109&lt;2),"Kurang",IF(AND(D109&gt;=0,D109&lt;1),"Sangat Kurang",""))))))</f>
        <v>Baik</v>
      </c>
      <c r="G109" s="114" t="str">
        <f t="shared" si="43"/>
        <v>Baik</v>
      </c>
      <c r="H109" s="75"/>
      <c r="I109" s="75"/>
      <c r="J109" s="76"/>
      <c r="K109" s="76"/>
      <c r="L109" s="150"/>
      <c r="M109" s="151"/>
    </row>
    <row r="110" spans="1:13">
      <c r="A110" s="82"/>
      <c r="B110" s="89"/>
      <c r="C110" s="202" t="s">
        <v>70</v>
      </c>
      <c r="D110" s="83"/>
      <c r="E110" s="83"/>
      <c r="F110" s="116"/>
      <c r="G110" s="116"/>
      <c r="H110" s="51">
        <f>SUM(H78:H107)</f>
        <v>18.809999999999995</v>
      </c>
      <c r="I110" s="51">
        <f>SUM(I78:I107)</f>
        <v>18.809999999999995</v>
      </c>
      <c r="J110" s="99">
        <f>SUM(J78:J107)</f>
        <v>66.219999999999985</v>
      </c>
      <c r="K110" s="99">
        <f>SUM(K78:K107)</f>
        <v>66.219999999999985</v>
      </c>
      <c r="L110" s="150"/>
      <c r="M110" s="151"/>
    </row>
    <row r="111" spans="1:13" ht="8.25" customHeight="1">
      <c r="A111" s="82"/>
      <c r="B111" s="89"/>
      <c r="C111" s="217"/>
      <c r="D111" s="82"/>
      <c r="E111" s="82"/>
      <c r="F111" s="116"/>
      <c r="G111" s="116"/>
      <c r="H111" s="75"/>
      <c r="I111" s="75"/>
      <c r="J111" s="76"/>
      <c r="K111" s="76"/>
      <c r="L111" s="150"/>
      <c r="M111" s="151"/>
    </row>
    <row r="112" spans="1:13" ht="18.75">
      <c r="A112" s="77" t="s">
        <v>18</v>
      </c>
      <c r="B112" s="89"/>
      <c r="C112" s="215"/>
      <c r="D112" s="82"/>
      <c r="E112" s="82"/>
      <c r="F112" s="116"/>
      <c r="G112" s="116"/>
      <c r="H112" s="75"/>
      <c r="I112" s="75"/>
      <c r="J112" s="76"/>
      <c r="K112" s="76"/>
      <c r="L112" s="152"/>
      <c r="M112" s="153"/>
    </row>
    <row r="113" spans="1:13" ht="61.5" customHeight="1">
      <c r="A113" s="13" t="s">
        <v>1</v>
      </c>
      <c r="B113" s="190" t="s">
        <v>19</v>
      </c>
      <c r="C113" s="219" t="s">
        <v>20</v>
      </c>
      <c r="D113" s="178" t="s">
        <v>191</v>
      </c>
      <c r="E113" s="109" t="s">
        <v>192</v>
      </c>
      <c r="F113" s="113" t="s">
        <v>193</v>
      </c>
      <c r="G113" s="113" t="s">
        <v>194</v>
      </c>
      <c r="H113" s="110" t="s">
        <v>195</v>
      </c>
      <c r="I113" s="110" t="s">
        <v>196</v>
      </c>
      <c r="J113" s="111" t="s">
        <v>197</v>
      </c>
      <c r="K113" s="111" t="s">
        <v>198</v>
      </c>
      <c r="L113" s="100" t="s">
        <v>28</v>
      </c>
      <c r="M113" s="93" t="s">
        <v>188</v>
      </c>
    </row>
    <row r="114" spans="1:13" ht="120">
      <c r="A114" s="65">
        <v>6.1</v>
      </c>
      <c r="B114" s="173" t="s">
        <v>280</v>
      </c>
      <c r="C114" s="227" t="s">
        <v>281</v>
      </c>
      <c r="D114" s="58">
        <v>4</v>
      </c>
      <c r="E114" s="58">
        <v>4</v>
      </c>
      <c r="F114" s="114" t="str">
        <f t="shared" ref="F114:G129" si="44">IF(D114="","",IF(D114=4,"Sangat Baik",IF(AND(D114&gt;=3,D114&lt;4),"Baik",IF(AND(D114&gt;=2,D114&lt;3),"cukup",IF(AND(D114&gt;=1,D114&lt;2),"Kurang",IF(AND(D114&gt;=0,D114&lt;1),"Sangat Kurang",""))))))</f>
        <v>Sangat Baik</v>
      </c>
      <c r="G114" s="114" t="str">
        <f t="shared" si="44"/>
        <v>Sangat Baik</v>
      </c>
      <c r="H114" s="56">
        <v>0.67</v>
      </c>
      <c r="I114" s="56">
        <v>0.67</v>
      </c>
      <c r="J114" s="97">
        <f t="shared" ref="J114:K129" si="45">IFERROR((AVERAGE(D114)*H114),"")</f>
        <v>2.68</v>
      </c>
      <c r="K114" s="97">
        <f t="shared" si="45"/>
        <v>2.68</v>
      </c>
      <c r="L114" s="101"/>
      <c r="M114" s="94"/>
    </row>
    <row r="115" spans="1:13" ht="42" customHeight="1">
      <c r="A115" s="158">
        <v>6.2</v>
      </c>
      <c r="B115" s="174" t="s">
        <v>282</v>
      </c>
      <c r="C115" s="220" t="s">
        <v>313</v>
      </c>
      <c r="D115" s="58">
        <v>2</v>
      </c>
      <c r="E115" s="58">
        <v>2</v>
      </c>
      <c r="F115" s="114" t="str">
        <f t="shared" si="44"/>
        <v>cukup</v>
      </c>
      <c r="G115" s="114" t="str">
        <f t="shared" si="44"/>
        <v>cukup</v>
      </c>
      <c r="H115" s="56">
        <v>1.45</v>
      </c>
      <c r="I115" s="56">
        <v>1.45</v>
      </c>
      <c r="J115" s="97">
        <f t="shared" si="45"/>
        <v>2.9</v>
      </c>
      <c r="K115" s="97">
        <f t="shared" si="45"/>
        <v>2.9</v>
      </c>
      <c r="L115" s="101"/>
      <c r="M115" s="94"/>
    </row>
    <row r="116" spans="1:13" ht="31.5" customHeight="1">
      <c r="A116" s="159"/>
      <c r="B116" s="175"/>
      <c r="C116" s="220" t="s">
        <v>283</v>
      </c>
      <c r="D116" s="58">
        <v>4</v>
      </c>
      <c r="E116" s="58">
        <v>4</v>
      </c>
      <c r="F116" s="114" t="str">
        <f t="shared" si="44"/>
        <v>Sangat Baik</v>
      </c>
      <c r="G116" s="114" t="str">
        <f t="shared" si="44"/>
        <v>Sangat Baik</v>
      </c>
      <c r="H116" s="56">
        <v>2.02</v>
      </c>
      <c r="I116" s="56">
        <v>2.02</v>
      </c>
      <c r="J116" s="97">
        <f t="shared" si="45"/>
        <v>8.08</v>
      </c>
      <c r="K116" s="97">
        <f t="shared" si="45"/>
        <v>8.08</v>
      </c>
      <c r="L116" s="101"/>
      <c r="M116" s="94"/>
    </row>
    <row r="117" spans="1:13" ht="21" customHeight="1">
      <c r="A117" s="159"/>
      <c r="B117" s="175"/>
      <c r="C117" s="220" t="s">
        <v>314</v>
      </c>
      <c r="D117" s="58">
        <v>4</v>
      </c>
      <c r="E117" s="58">
        <v>4</v>
      </c>
      <c r="F117" s="114" t="str">
        <f t="shared" si="44"/>
        <v>Sangat Baik</v>
      </c>
      <c r="G117" s="114" t="str">
        <f t="shared" si="44"/>
        <v>Sangat Baik</v>
      </c>
      <c r="H117" s="56">
        <v>0.67</v>
      </c>
      <c r="I117" s="56">
        <v>0.67</v>
      </c>
      <c r="J117" s="97">
        <f t="shared" si="45"/>
        <v>2.68</v>
      </c>
      <c r="K117" s="97">
        <f t="shared" si="45"/>
        <v>2.68</v>
      </c>
      <c r="L117" s="101"/>
      <c r="M117" s="94"/>
    </row>
    <row r="118" spans="1:13" ht="27" customHeight="1">
      <c r="A118" s="160"/>
      <c r="B118" s="176"/>
      <c r="C118" s="220" t="s">
        <v>315</v>
      </c>
      <c r="D118" s="58">
        <v>4</v>
      </c>
      <c r="E118" s="58">
        <v>4</v>
      </c>
      <c r="F118" s="114" t="str">
        <f t="shared" ref="F118" si="46">IF(D118="","",IF(D118=4,"Sangat Baik",IF(AND(D118&gt;=3,D118&lt;4),"Baik",IF(AND(D118&gt;=2,D118&lt;3),"cukup",IF(AND(D118&gt;=1,D118&lt;2),"Kurang",IF(AND(D118&gt;=0,D118&lt;1),"Sangat Kurang",""))))))</f>
        <v>Sangat Baik</v>
      </c>
      <c r="G118" s="114" t="str">
        <f t="shared" ref="G118" si="47">IF(E118="","",IF(E118=4,"Sangat Baik",IF(AND(E118&gt;=3,E118&lt;4),"Baik",IF(AND(E118&gt;=2,E118&lt;3),"cukup",IF(AND(E118&gt;=1,E118&lt;2),"Kurang",IF(AND(E118&gt;=0,E118&lt;1),"Sangat Kurang",""))))))</f>
        <v>Sangat Baik</v>
      </c>
      <c r="H118" s="56">
        <v>0.69</v>
      </c>
      <c r="I118" s="56">
        <v>0.69</v>
      </c>
      <c r="J118" s="97">
        <f t="shared" ref="J118" si="48">IFERROR((AVERAGE(D118)*H118),"")</f>
        <v>2.76</v>
      </c>
      <c r="K118" s="97">
        <f t="shared" ref="K118" si="49">IFERROR((AVERAGE(E118)*I118),"")</f>
        <v>2.76</v>
      </c>
      <c r="L118" s="101"/>
      <c r="M118" s="94"/>
    </row>
    <row r="119" spans="1:13" ht="285">
      <c r="A119" s="145">
        <v>6.3</v>
      </c>
      <c r="B119" s="177" t="s">
        <v>129</v>
      </c>
      <c r="C119" s="228" t="s">
        <v>130</v>
      </c>
      <c r="D119" s="58">
        <v>4</v>
      </c>
      <c r="E119" s="58">
        <v>4</v>
      </c>
      <c r="F119" s="114" t="str">
        <f t="shared" si="44"/>
        <v>Sangat Baik</v>
      </c>
      <c r="G119" s="114" t="str">
        <f t="shared" si="44"/>
        <v>Sangat Baik</v>
      </c>
      <c r="H119" s="56">
        <v>2.02</v>
      </c>
      <c r="I119" s="56">
        <v>2.02</v>
      </c>
      <c r="J119" s="97">
        <f t="shared" si="45"/>
        <v>8.08</v>
      </c>
      <c r="K119" s="97">
        <f t="shared" si="45"/>
        <v>8.08</v>
      </c>
      <c r="L119" s="101"/>
      <c r="M119" s="94"/>
    </row>
    <row r="120" spans="1:13" ht="30">
      <c r="A120" s="145"/>
      <c r="B120" s="177"/>
      <c r="C120" s="229" t="s">
        <v>284</v>
      </c>
      <c r="D120" s="58">
        <v>4</v>
      </c>
      <c r="E120" s="58">
        <v>4</v>
      </c>
      <c r="F120" s="114" t="str">
        <f t="shared" si="44"/>
        <v>Sangat Baik</v>
      </c>
      <c r="G120" s="114" t="str">
        <f t="shared" si="44"/>
        <v>Sangat Baik</v>
      </c>
      <c r="H120" s="56">
        <v>2.02</v>
      </c>
      <c r="I120" s="56">
        <v>2.02</v>
      </c>
      <c r="J120" s="97">
        <f t="shared" si="45"/>
        <v>8.08</v>
      </c>
      <c r="K120" s="97">
        <f t="shared" si="45"/>
        <v>8.08</v>
      </c>
      <c r="L120" s="101"/>
      <c r="M120" s="94"/>
    </row>
    <row r="121" spans="1:13" ht="60">
      <c r="A121" s="145"/>
      <c r="B121" s="177"/>
      <c r="C121" s="222" t="s">
        <v>285</v>
      </c>
      <c r="D121" s="58">
        <v>4</v>
      </c>
      <c r="E121" s="58">
        <v>4</v>
      </c>
      <c r="F121" s="114" t="str">
        <f t="shared" si="44"/>
        <v>Sangat Baik</v>
      </c>
      <c r="G121" s="114" t="str">
        <f t="shared" si="44"/>
        <v>Sangat Baik</v>
      </c>
      <c r="H121" s="56">
        <v>0.67</v>
      </c>
      <c r="I121" s="56">
        <v>0.67</v>
      </c>
      <c r="J121" s="97">
        <f t="shared" si="45"/>
        <v>2.68</v>
      </c>
      <c r="K121" s="97">
        <f t="shared" si="45"/>
        <v>2.68</v>
      </c>
      <c r="L121" s="101"/>
      <c r="M121" s="94"/>
    </row>
    <row r="122" spans="1:13" ht="32.25" customHeight="1">
      <c r="A122" s="107"/>
      <c r="B122" s="173"/>
      <c r="C122" s="220" t="s">
        <v>316</v>
      </c>
      <c r="D122" s="58">
        <v>4</v>
      </c>
      <c r="E122" s="58">
        <v>4</v>
      </c>
      <c r="F122" s="114" t="str">
        <f t="shared" ref="F122" si="50">IF(D122="","",IF(D122=4,"Sangat Baik",IF(AND(D122&gt;=3,D122&lt;4),"Baik",IF(AND(D122&gt;=2,D122&lt;3),"cukup",IF(AND(D122&gt;=1,D122&lt;2),"Kurang",IF(AND(D122&gt;=0,D122&lt;1),"Sangat Kurang",""))))))</f>
        <v>Sangat Baik</v>
      </c>
      <c r="G122" s="114" t="str">
        <f t="shared" ref="G122" si="51">IF(E122="","",IF(E122=4,"Sangat Baik",IF(AND(E122&gt;=3,E122&lt;4),"Baik",IF(AND(E122&gt;=2,E122&lt;3),"cukup",IF(AND(E122&gt;=1,E122&lt;2),"Kurang",IF(AND(E122&gt;=0,E122&lt;1),"Sangat Kurang",""))))))</f>
        <v>Sangat Baik</v>
      </c>
      <c r="H122" s="56">
        <v>0.71</v>
      </c>
      <c r="I122" s="56">
        <v>0.71</v>
      </c>
      <c r="J122" s="97">
        <f t="shared" ref="J122" si="52">IFERROR((AVERAGE(D122)*H122),"")</f>
        <v>2.84</v>
      </c>
      <c r="K122" s="97">
        <f t="shared" ref="K122" si="53">IFERROR((AVERAGE(E122)*I122),"")</f>
        <v>2.84</v>
      </c>
      <c r="L122" s="101"/>
      <c r="M122" s="94"/>
    </row>
    <row r="123" spans="1:13" ht="30">
      <c r="A123" s="145">
        <v>6.4</v>
      </c>
      <c r="B123" s="177" t="s">
        <v>131</v>
      </c>
      <c r="C123" s="227" t="s">
        <v>286</v>
      </c>
      <c r="D123" s="58">
        <v>4</v>
      </c>
      <c r="E123" s="58">
        <v>4</v>
      </c>
      <c r="F123" s="114" t="str">
        <f t="shared" si="44"/>
        <v>Sangat Baik</v>
      </c>
      <c r="G123" s="114" t="str">
        <f t="shared" si="44"/>
        <v>Sangat Baik</v>
      </c>
      <c r="H123" s="56">
        <v>0.17</v>
      </c>
      <c r="I123" s="56">
        <v>0.17</v>
      </c>
      <c r="J123" s="97">
        <f t="shared" si="45"/>
        <v>0.68</v>
      </c>
      <c r="K123" s="97">
        <f t="shared" si="45"/>
        <v>0.68</v>
      </c>
      <c r="L123" s="101"/>
      <c r="M123" s="94"/>
    </row>
    <row r="124" spans="1:13" ht="30">
      <c r="A124" s="145"/>
      <c r="B124" s="177"/>
      <c r="C124" s="227" t="s">
        <v>287</v>
      </c>
      <c r="D124" s="58">
        <v>4</v>
      </c>
      <c r="E124" s="58">
        <v>4</v>
      </c>
      <c r="F124" s="114" t="str">
        <f t="shared" si="44"/>
        <v>Sangat Baik</v>
      </c>
      <c r="G124" s="114" t="str">
        <f t="shared" si="44"/>
        <v>Sangat Baik</v>
      </c>
      <c r="H124" s="56">
        <v>0.67</v>
      </c>
      <c r="I124" s="56">
        <v>0.67</v>
      </c>
      <c r="J124" s="97">
        <f t="shared" si="45"/>
        <v>2.68</v>
      </c>
      <c r="K124" s="97">
        <f t="shared" si="45"/>
        <v>2.68</v>
      </c>
      <c r="L124" s="101"/>
      <c r="M124" s="94"/>
    </row>
    <row r="125" spans="1:13" ht="30">
      <c r="A125" s="145"/>
      <c r="B125" s="177"/>
      <c r="C125" s="227" t="s">
        <v>288</v>
      </c>
      <c r="D125" s="58">
        <v>4</v>
      </c>
      <c r="E125" s="58">
        <v>4</v>
      </c>
      <c r="F125" s="114" t="str">
        <f t="shared" si="44"/>
        <v>Sangat Baik</v>
      </c>
      <c r="G125" s="114" t="str">
        <f t="shared" si="44"/>
        <v>Sangat Baik</v>
      </c>
      <c r="H125" s="56">
        <v>1.01</v>
      </c>
      <c r="I125" s="56">
        <v>1.01</v>
      </c>
      <c r="J125" s="97">
        <f t="shared" si="45"/>
        <v>4.04</v>
      </c>
      <c r="K125" s="97">
        <f t="shared" si="45"/>
        <v>4.04</v>
      </c>
      <c r="L125" s="101"/>
      <c r="M125" s="94"/>
    </row>
    <row r="126" spans="1:13" ht="30">
      <c r="A126" s="145"/>
      <c r="B126" s="177"/>
      <c r="C126" s="227" t="s">
        <v>289</v>
      </c>
      <c r="D126" s="58">
        <v>4</v>
      </c>
      <c r="E126" s="58">
        <v>4</v>
      </c>
      <c r="F126" s="114" t="str">
        <f t="shared" si="44"/>
        <v>Sangat Baik</v>
      </c>
      <c r="G126" s="114" t="str">
        <f t="shared" si="44"/>
        <v>Sangat Baik</v>
      </c>
      <c r="H126" s="56">
        <v>0.17</v>
      </c>
      <c r="I126" s="56">
        <v>0.17</v>
      </c>
      <c r="J126" s="97">
        <f t="shared" si="45"/>
        <v>0.68</v>
      </c>
      <c r="K126" s="97">
        <f t="shared" si="45"/>
        <v>0.68</v>
      </c>
      <c r="L126" s="101"/>
      <c r="M126" s="94"/>
    </row>
    <row r="127" spans="1:13" ht="90">
      <c r="A127" s="145"/>
      <c r="B127" s="177"/>
      <c r="C127" s="227" t="s">
        <v>290</v>
      </c>
      <c r="D127" s="58">
        <v>4</v>
      </c>
      <c r="E127" s="58">
        <v>4</v>
      </c>
      <c r="F127" s="114" t="str">
        <f t="shared" si="44"/>
        <v>Sangat Baik</v>
      </c>
      <c r="G127" s="114" t="str">
        <f t="shared" si="44"/>
        <v>Sangat Baik</v>
      </c>
      <c r="H127" s="56">
        <v>0.67</v>
      </c>
      <c r="I127" s="56">
        <v>0.67</v>
      </c>
      <c r="J127" s="97">
        <f t="shared" si="45"/>
        <v>2.68</v>
      </c>
      <c r="K127" s="97">
        <f t="shared" si="45"/>
        <v>2.68</v>
      </c>
      <c r="L127" s="101"/>
      <c r="M127" s="94"/>
    </row>
    <row r="128" spans="1:13" ht="60">
      <c r="A128" s="145">
        <v>6.5</v>
      </c>
      <c r="B128" s="177" t="s">
        <v>132</v>
      </c>
      <c r="C128" s="214" t="s">
        <v>291</v>
      </c>
      <c r="D128" s="58">
        <v>3</v>
      </c>
      <c r="E128" s="58">
        <v>3</v>
      </c>
      <c r="F128" s="114" t="str">
        <f t="shared" si="44"/>
        <v>Baik</v>
      </c>
      <c r="G128" s="114" t="str">
        <f t="shared" si="44"/>
        <v>Baik</v>
      </c>
      <c r="H128" s="56">
        <v>1.34</v>
      </c>
      <c r="I128" s="56">
        <v>1.34</v>
      </c>
      <c r="J128" s="97">
        <f t="shared" si="45"/>
        <v>4.0200000000000005</v>
      </c>
      <c r="K128" s="97">
        <f t="shared" si="45"/>
        <v>4.0200000000000005</v>
      </c>
      <c r="L128" s="101"/>
      <c r="M128" s="94"/>
    </row>
    <row r="129" spans="1:13" ht="225">
      <c r="A129" s="145"/>
      <c r="B129" s="177"/>
      <c r="C129" s="214" t="s">
        <v>292</v>
      </c>
      <c r="D129" s="58">
        <v>4</v>
      </c>
      <c r="E129" s="58">
        <v>4</v>
      </c>
      <c r="F129" s="114" t="str">
        <f t="shared" si="44"/>
        <v>Sangat Baik</v>
      </c>
      <c r="G129" s="114" t="str">
        <f t="shared" si="44"/>
        <v>Sangat Baik</v>
      </c>
      <c r="H129" s="56">
        <v>0.67</v>
      </c>
      <c r="I129" s="56">
        <v>0.67</v>
      </c>
      <c r="J129" s="97">
        <f t="shared" si="45"/>
        <v>2.68</v>
      </c>
      <c r="K129" s="97">
        <f t="shared" si="45"/>
        <v>2.68</v>
      </c>
      <c r="L129" s="101"/>
      <c r="M129" s="94"/>
    </row>
    <row r="130" spans="1:13">
      <c r="A130" s="82"/>
      <c r="B130" s="89"/>
      <c r="C130" s="215"/>
      <c r="D130" s="102"/>
      <c r="E130" s="102"/>
      <c r="F130" s="116"/>
      <c r="G130" s="116"/>
      <c r="H130" s="75"/>
      <c r="I130" s="75"/>
      <c r="J130" s="76"/>
      <c r="K130" s="76"/>
      <c r="L130" s="148"/>
      <c r="M130" s="149"/>
    </row>
    <row r="131" spans="1:13">
      <c r="A131" s="82"/>
      <c r="B131" s="89"/>
      <c r="C131" s="216" t="s">
        <v>21</v>
      </c>
      <c r="D131" s="179">
        <f>IFERROR(AVERAGE(D114:D129),"")</f>
        <v>3.8125</v>
      </c>
      <c r="E131" s="51">
        <f>IFERROR(AVERAGE(E114:E129),"")</f>
        <v>3.8125</v>
      </c>
      <c r="F131" s="114" t="str">
        <f t="shared" ref="F131:G131" si="54">IF(D131="","",IF(D131=4,"Sangat Baik",IF(AND(D131&gt;=3,D131&lt;4),"Baik",IF(AND(D131&gt;=2,D131&lt;3),"cukup",IF(AND(D131&gt;=1,D131&lt;2),"Kurang",IF(AND(D131&gt;=0,D131&lt;1),"Sangat Kurang",""))))))</f>
        <v>Baik</v>
      </c>
      <c r="G131" s="114" t="str">
        <f t="shared" si="54"/>
        <v>Baik</v>
      </c>
      <c r="H131" s="75"/>
      <c r="I131" s="75"/>
      <c r="J131" s="76"/>
      <c r="K131" s="76"/>
      <c r="L131" s="150"/>
      <c r="M131" s="151"/>
    </row>
    <row r="132" spans="1:13">
      <c r="A132" s="82"/>
      <c r="B132" s="89"/>
      <c r="C132" s="216" t="s">
        <v>70</v>
      </c>
      <c r="D132" s="83"/>
      <c r="E132" s="83"/>
      <c r="F132" s="116"/>
      <c r="G132" s="116"/>
      <c r="H132" s="51">
        <f>SUM(H114:H129)</f>
        <v>15.619999999999997</v>
      </c>
      <c r="I132" s="51">
        <f>SUM(I114:I129)</f>
        <v>15.619999999999997</v>
      </c>
      <c r="J132" s="99">
        <f>SUM(J114:J129)</f>
        <v>58.24</v>
      </c>
      <c r="K132" s="99">
        <f>SUM(K114:K129)</f>
        <v>58.24</v>
      </c>
      <c r="L132" s="150"/>
      <c r="M132" s="151"/>
    </row>
    <row r="133" spans="1:13">
      <c r="A133" s="82"/>
      <c r="B133" s="89"/>
      <c r="C133" s="215"/>
      <c r="D133" s="82"/>
      <c r="E133" s="82"/>
      <c r="F133" s="116"/>
      <c r="G133" s="116"/>
      <c r="H133" s="75"/>
      <c r="I133" s="75"/>
      <c r="J133" s="76"/>
      <c r="K133" s="76"/>
      <c r="L133" s="150"/>
      <c r="M133" s="151"/>
    </row>
    <row r="134" spans="1:13" ht="18.75">
      <c r="A134" s="104" t="s">
        <v>22</v>
      </c>
      <c r="B134" s="197"/>
      <c r="C134" s="223"/>
      <c r="D134" s="82"/>
      <c r="E134" s="82"/>
      <c r="F134" s="116"/>
      <c r="G134" s="116"/>
      <c r="H134" s="75"/>
      <c r="I134" s="75"/>
      <c r="J134" s="76"/>
      <c r="K134" s="76"/>
      <c r="L134" s="152"/>
      <c r="M134" s="153"/>
    </row>
    <row r="135" spans="1:13" ht="45">
      <c r="A135" s="13" t="s">
        <v>1</v>
      </c>
      <c r="B135" s="190" t="s">
        <v>19</v>
      </c>
      <c r="C135" s="219" t="s">
        <v>20</v>
      </c>
      <c r="D135" s="178" t="s">
        <v>191</v>
      </c>
      <c r="E135" s="109" t="s">
        <v>192</v>
      </c>
      <c r="F135" s="113" t="s">
        <v>193</v>
      </c>
      <c r="G135" s="113" t="s">
        <v>194</v>
      </c>
      <c r="H135" s="110" t="s">
        <v>195</v>
      </c>
      <c r="I135" s="110" t="s">
        <v>196</v>
      </c>
      <c r="J135" s="111" t="s">
        <v>197</v>
      </c>
      <c r="K135" s="111" t="s">
        <v>198</v>
      </c>
      <c r="L135" s="100" t="s">
        <v>28</v>
      </c>
      <c r="M135" s="93" t="s">
        <v>188</v>
      </c>
    </row>
    <row r="136" spans="1:13" ht="26.25">
      <c r="A136" s="147">
        <v>7.1</v>
      </c>
      <c r="B136" s="177" t="s">
        <v>293</v>
      </c>
      <c r="C136" s="226" t="s">
        <v>294</v>
      </c>
      <c r="D136" s="58">
        <v>0.92</v>
      </c>
      <c r="E136" s="50">
        <v>0.92</v>
      </c>
      <c r="F136" s="114" t="str">
        <f t="shared" ref="F136:G153" si="55">IF(D136="","",IF(D136=4,"Sangat Baik",IF(AND(D136&gt;=3,D136&lt;4),"Baik",IF(AND(D136&gt;=2,D136&lt;3),"cukup",IF(AND(D136&gt;=1,D136&lt;2),"Kurang",IF(AND(D136&gt;=0,D136&lt;1),"Sangat Kurang",""))))))</f>
        <v>Sangat Kurang</v>
      </c>
      <c r="G136" s="114" t="str">
        <f t="shared" si="55"/>
        <v>Sangat Kurang</v>
      </c>
      <c r="H136" s="56">
        <v>1.74</v>
      </c>
      <c r="I136" s="56">
        <v>1.74</v>
      </c>
      <c r="J136" s="97">
        <f t="shared" ref="J136:K148" si="56">IFERROR((AVERAGE(D136)*H136),"")</f>
        <v>1.6008</v>
      </c>
      <c r="K136" s="97">
        <f t="shared" si="56"/>
        <v>1.6008</v>
      </c>
      <c r="L136" s="101"/>
      <c r="M136" s="94"/>
    </row>
    <row r="137" spans="1:13" ht="24" customHeight="1">
      <c r="A137" s="147"/>
      <c r="B137" s="177"/>
      <c r="C137" s="221" t="s">
        <v>295</v>
      </c>
      <c r="D137" s="58">
        <v>0.92</v>
      </c>
      <c r="E137" s="50">
        <v>0.92</v>
      </c>
      <c r="F137" s="114" t="str">
        <f t="shared" ref="F137:F140" si="57">IF(D137="","",IF(D137=4,"Sangat Baik",IF(AND(D137&gt;=3,D137&lt;4),"Baik",IF(AND(D137&gt;=2,D137&lt;3),"cukup",IF(AND(D137&gt;=1,D137&lt;2),"Kurang",IF(AND(D137&gt;=0,D137&lt;1),"Sangat Kurang",""))))))</f>
        <v>Sangat Kurang</v>
      </c>
      <c r="G137" s="114" t="str">
        <f t="shared" ref="G137:G140" si="58">IF(E137="","",IF(E137=4,"Sangat Baik",IF(AND(E137&gt;=3,E137&lt;4),"Baik",IF(AND(E137&gt;=2,E137&lt;3),"cukup",IF(AND(E137&gt;=1,E137&lt;2),"Kurang",IF(AND(E137&gt;=0,E137&lt;1),"Sangat Kurang",""))))))</f>
        <v>Sangat Kurang</v>
      </c>
      <c r="H137" s="56">
        <v>1.75</v>
      </c>
      <c r="I137" s="56">
        <v>1.75</v>
      </c>
      <c r="J137" s="97">
        <f t="shared" ref="J137:J140" si="59">IFERROR((AVERAGE(D137)*H137),"")</f>
        <v>1.61</v>
      </c>
      <c r="K137" s="97">
        <f t="shared" ref="K137:K140" si="60">IFERROR((AVERAGE(E137)*I137),"")</f>
        <v>1.61</v>
      </c>
      <c r="L137" s="101"/>
      <c r="M137" s="94"/>
    </row>
    <row r="138" spans="1:13" ht="36" customHeight="1">
      <c r="A138" s="147"/>
      <c r="B138" s="177"/>
      <c r="C138" s="220" t="s">
        <v>317</v>
      </c>
      <c r="D138" s="58">
        <v>0.92</v>
      </c>
      <c r="E138" s="50">
        <v>0.92</v>
      </c>
      <c r="F138" s="114" t="str">
        <f t="shared" si="57"/>
        <v>Sangat Kurang</v>
      </c>
      <c r="G138" s="114" t="str">
        <f t="shared" si="58"/>
        <v>Sangat Kurang</v>
      </c>
      <c r="H138" s="56">
        <v>0.75</v>
      </c>
      <c r="I138" s="56">
        <v>0.75</v>
      </c>
      <c r="J138" s="97">
        <f t="shared" si="59"/>
        <v>0.69000000000000006</v>
      </c>
      <c r="K138" s="97">
        <f t="shared" si="60"/>
        <v>0.69000000000000006</v>
      </c>
      <c r="L138" s="101"/>
      <c r="M138" s="94"/>
    </row>
    <row r="139" spans="1:13" ht="63.75">
      <c r="A139" s="147"/>
      <c r="B139" s="177"/>
      <c r="C139" s="220" t="s">
        <v>296</v>
      </c>
      <c r="D139" s="58">
        <v>0.92</v>
      </c>
      <c r="E139" s="50">
        <v>0.92</v>
      </c>
      <c r="F139" s="114" t="str">
        <f t="shared" si="57"/>
        <v>Sangat Kurang</v>
      </c>
      <c r="G139" s="114" t="str">
        <f t="shared" si="58"/>
        <v>Sangat Kurang</v>
      </c>
      <c r="H139" s="56">
        <v>0.75</v>
      </c>
      <c r="I139" s="56">
        <v>0.75</v>
      </c>
      <c r="J139" s="97">
        <f t="shared" si="59"/>
        <v>0.69000000000000006</v>
      </c>
      <c r="K139" s="97">
        <f t="shared" si="60"/>
        <v>0.69000000000000006</v>
      </c>
      <c r="L139" s="101"/>
      <c r="M139" s="94"/>
    </row>
    <row r="140" spans="1:13" ht="187.5" customHeight="1">
      <c r="A140" s="147"/>
      <c r="B140" s="177"/>
      <c r="C140" s="220" t="s">
        <v>297</v>
      </c>
      <c r="D140" s="58">
        <v>0.92</v>
      </c>
      <c r="E140" s="50">
        <v>0.92</v>
      </c>
      <c r="F140" s="114" t="str">
        <f t="shared" si="57"/>
        <v>Sangat Kurang</v>
      </c>
      <c r="G140" s="114" t="str">
        <f t="shared" si="58"/>
        <v>Sangat Kurang</v>
      </c>
      <c r="H140" s="56">
        <v>1.95</v>
      </c>
      <c r="I140" s="56">
        <v>1.95</v>
      </c>
      <c r="J140" s="97">
        <f t="shared" si="59"/>
        <v>1.794</v>
      </c>
      <c r="K140" s="97">
        <f t="shared" si="60"/>
        <v>1.794</v>
      </c>
      <c r="L140" s="101"/>
      <c r="M140" s="94"/>
    </row>
    <row r="141" spans="1:13" ht="255">
      <c r="A141" s="147"/>
      <c r="B141" s="177"/>
      <c r="C141" s="214" t="s">
        <v>298</v>
      </c>
      <c r="D141" s="58">
        <v>4</v>
      </c>
      <c r="E141" s="50">
        <v>4</v>
      </c>
      <c r="F141" s="114" t="str">
        <f t="shared" si="55"/>
        <v>Sangat Baik</v>
      </c>
      <c r="G141" s="114" t="str">
        <f t="shared" si="55"/>
        <v>Sangat Baik</v>
      </c>
      <c r="H141" s="56">
        <v>1.74</v>
      </c>
      <c r="I141" s="56">
        <v>1.74</v>
      </c>
      <c r="J141" s="97">
        <f t="shared" si="56"/>
        <v>6.96</v>
      </c>
      <c r="K141" s="97">
        <f t="shared" si="56"/>
        <v>6.96</v>
      </c>
      <c r="L141" s="101"/>
      <c r="M141" s="94"/>
    </row>
    <row r="142" spans="1:13" ht="24.75" customHeight="1">
      <c r="A142" s="147"/>
      <c r="B142" s="177"/>
      <c r="C142" s="221" t="s">
        <v>299</v>
      </c>
      <c r="D142" s="58">
        <v>4</v>
      </c>
      <c r="E142" s="50">
        <v>4</v>
      </c>
      <c r="F142" s="114" t="str">
        <f t="shared" si="55"/>
        <v>Sangat Baik</v>
      </c>
      <c r="G142" s="114" t="str">
        <f t="shared" si="55"/>
        <v>Sangat Baik</v>
      </c>
      <c r="H142" s="56">
        <v>1.83</v>
      </c>
      <c r="I142" s="56">
        <v>1.83</v>
      </c>
      <c r="J142" s="97">
        <f t="shared" si="56"/>
        <v>7.32</v>
      </c>
      <c r="K142" s="97">
        <f t="shared" si="56"/>
        <v>7.32</v>
      </c>
      <c r="L142" s="101"/>
      <c r="M142" s="94"/>
    </row>
    <row r="143" spans="1:13" ht="53.25" customHeight="1">
      <c r="A143" s="108"/>
      <c r="B143" s="173"/>
      <c r="C143" s="220" t="s">
        <v>318</v>
      </c>
      <c r="D143" s="58">
        <v>4</v>
      </c>
      <c r="E143" s="50">
        <v>4</v>
      </c>
      <c r="F143" s="114" t="str">
        <f t="shared" ref="F143:F144" si="61">IF(D143="","",IF(D143=4,"Sangat Baik",IF(AND(D143&gt;=3,D143&lt;4),"Baik",IF(AND(D143&gt;=2,D143&lt;3),"cukup",IF(AND(D143&gt;=1,D143&lt;2),"Kurang",IF(AND(D143&gt;=0,D143&lt;1),"Sangat Kurang",""))))))</f>
        <v>Sangat Baik</v>
      </c>
      <c r="G143" s="114" t="str">
        <f t="shared" ref="G143:G144" si="62">IF(E143="","",IF(E143=4,"Sangat Baik",IF(AND(E143&gt;=3,E143&lt;4),"Baik",IF(AND(E143&gt;=2,E143&lt;3),"cukup",IF(AND(E143&gt;=1,E143&lt;2),"Kurang",IF(AND(E143&gt;=0,E143&lt;1),"Sangat Kurang",""))))))</f>
        <v>Sangat Baik</v>
      </c>
      <c r="H143" s="56">
        <v>0.85</v>
      </c>
      <c r="I143" s="56">
        <v>0.85</v>
      </c>
      <c r="J143" s="97">
        <f t="shared" ref="J143:J144" si="63">IFERROR((AVERAGE(D143)*H143),"")</f>
        <v>3.4</v>
      </c>
      <c r="K143" s="97">
        <f t="shared" ref="K143:K144" si="64">IFERROR((AVERAGE(E143)*I143),"")</f>
        <v>3.4</v>
      </c>
      <c r="L143" s="101"/>
      <c r="M143" s="94"/>
    </row>
    <row r="144" spans="1:13" ht="53.25" customHeight="1">
      <c r="A144" s="108"/>
      <c r="B144" s="173"/>
      <c r="C144" s="220" t="s">
        <v>319</v>
      </c>
      <c r="D144" s="58">
        <v>4</v>
      </c>
      <c r="E144" s="50">
        <v>4</v>
      </c>
      <c r="F144" s="114" t="str">
        <f t="shared" si="61"/>
        <v>Sangat Baik</v>
      </c>
      <c r="G144" s="114" t="str">
        <f t="shared" si="62"/>
        <v>Sangat Baik</v>
      </c>
      <c r="H144" s="56">
        <v>0.87</v>
      </c>
      <c r="I144" s="56">
        <v>0.87</v>
      </c>
      <c r="J144" s="97">
        <f t="shared" si="63"/>
        <v>3.48</v>
      </c>
      <c r="K144" s="97">
        <f t="shared" si="64"/>
        <v>3.48</v>
      </c>
      <c r="L144" s="101"/>
      <c r="M144" s="94"/>
    </row>
    <row r="145" spans="1:13" ht="270">
      <c r="A145" s="147">
        <v>7.2</v>
      </c>
      <c r="B145" s="177" t="s">
        <v>133</v>
      </c>
      <c r="C145" s="214" t="s">
        <v>134</v>
      </c>
      <c r="D145" s="58">
        <v>4</v>
      </c>
      <c r="E145" s="50">
        <v>4</v>
      </c>
      <c r="F145" s="114" t="str">
        <f t="shared" si="55"/>
        <v>Sangat Baik</v>
      </c>
      <c r="G145" s="114" t="str">
        <f t="shared" si="55"/>
        <v>Sangat Baik</v>
      </c>
      <c r="H145" s="56">
        <v>1.87</v>
      </c>
      <c r="I145" s="56">
        <v>1.87</v>
      </c>
      <c r="J145" s="97">
        <f t="shared" si="56"/>
        <v>7.48</v>
      </c>
      <c r="K145" s="97">
        <f t="shared" si="56"/>
        <v>7.48</v>
      </c>
      <c r="L145" s="101"/>
      <c r="M145" s="94"/>
    </row>
    <row r="146" spans="1:13" ht="122.25" customHeight="1">
      <c r="A146" s="147"/>
      <c r="B146" s="177"/>
      <c r="C146" s="220" t="s">
        <v>300</v>
      </c>
      <c r="D146" s="58">
        <v>2</v>
      </c>
      <c r="E146" s="50">
        <v>0</v>
      </c>
      <c r="F146" s="114" t="str">
        <f t="shared" si="55"/>
        <v>cukup</v>
      </c>
      <c r="G146" s="114" t="str">
        <f t="shared" si="55"/>
        <v>Sangat Kurang</v>
      </c>
      <c r="H146" s="56">
        <v>0.87</v>
      </c>
      <c r="I146" s="56">
        <v>0.87</v>
      </c>
      <c r="J146" s="97">
        <f t="shared" si="56"/>
        <v>1.74</v>
      </c>
      <c r="K146" s="97">
        <f t="shared" si="56"/>
        <v>0</v>
      </c>
      <c r="L146" s="101"/>
      <c r="M146" s="94"/>
    </row>
    <row r="147" spans="1:13" ht="105">
      <c r="A147" s="147">
        <v>7.3</v>
      </c>
      <c r="B147" s="177" t="s">
        <v>135</v>
      </c>
      <c r="C147" s="214" t="s">
        <v>136</v>
      </c>
      <c r="D147" s="58">
        <v>4</v>
      </c>
      <c r="E147" s="50">
        <v>4</v>
      </c>
      <c r="F147" s="114" t="str">
        <f t="shared" si="55"/>
        <v>Sangat Baik</v>
      </c>
      <c r="G147" s="114" t="str">
        <f t="shared" si="55"/>
        <v>Sangat Baik</v>
      </c>
      <c r="H147" s="56">
        <v>1.87</v>
      </c>
      <c r="I147" s="56">
        <v>1.87</v>
      </c>
      <c r="J147" s="97">
        <f t="shared" si="56"/>
        <v>7.48</v>
      </c>
      <c r="K147" s="97">
        <f t="shared" si="56"/>
        <v>7.48</v>
      </c>
      <c r="L147" s="101"/>
      <c r="M147" s="94"/>
    </row>
    <row r="148" spans="1:13" ht="105">
      <c r="A148" s="147"/>
      <c r="B148" s="177"/>
      <c r="C148" s="214" t="s">
        <v>137</v>
      </c>
      <c r="D148" s="58">
        <v>2.9</v>
      </c>
      <c r="E148" s="50">
        <v>2.9</v>
      </c>
      <c r="F148" s="114" t="str">
        <f t="shared" si="55"/>
        <v>cukup</v>
      </c>
      <c r="G148" s="114" t="str">
        <f t="shared" si="55"/>
        <v>cukup</v>
      </c>
      <c r="H148" s="56">
        <v>1.87</v>
      </c>
      <c r="I148" s="56">
        <v>1.87</v>
      </c>
      <c r="J148" s="97">
        <f t="shared" si="56"/>
        <v>5.423</v>
      </c>
      <c r="K148" s="97">
        <f t="shared" si="56"/>
        <v>5.423</v>
      </c>
      <c r="L148" s="101"/>
      <c r="M148" s="94"/>
    </row>
    <row r="149" spans="1:13">
      <c r="A149" s="82"/>
      <c r="B149" s="89"/>
      <c r="C149" s="215"/>
      <c r="D149" s="102"/>
      <c r="E149" s="102"/>
      <c r="F149" s="116"/>
      <c r="G149" s="116"/>
      <c r="H149" s="75"/>
      <c r="I149" s="75"/>
      <c r="J149" s="76"/>
      <c r="K149" s="76"/>
      <c r="L149" s="148"/>
      <c r="M149" s="149"/>
    </row>
    <row r="150" spans="1:13">
      <c r="A150" s="82"/>
      <c r="B150" s="89"/>
      <c r="C150" s="216" t="s">
        <v>21</v>
      </c>
      <c r="D150" s="179">
        <f>IFERROR(AVERAGE(D136:D148),"")</f>
        <v>2.5769230769230771</v>
      </c>
      <c r="E150" s="51">
        <f>IFERROR(AVERAGE(E136:E148),"")</f>
        <v>2.4230769230769229</v>
      </c>
      <c r="F150" s="114" t="str">
        <f t="shared" si="55"/>
        <v>cukup</v>
      </c>
      <c r="G150" s="114" t="str">
        <f t="shared" si="55"/>
        <v>cukup</v>
      </c>
      <c r="H150" s="75"/>
      <c r="I150" s="75"/>
      <c r="J150" s="76"/>
      <c r="K150" s="76"/>
      <c r="L150" s="150"/>
      <c r="M150" s="151"/>
    </row>
    <row r="151" spans="1:13">
      <c r="A151" s="82"/>
      <c r="B151" s="89"/>
      <c r="C151" s="216" t="s">
        <v>70</v>
      </c>
      <c r="D151" s="83"/>
      <c r="E151" s="83"/>
      <c r="F151" s="116"/>
      <c r="G151" s="116"/>
      <c r="H151" s="51">
        <f>SUM(H136:H148)</f>
        <v>18.709999999999997</v>
      </c>
      <c r="I151" s="51">
        <f>SUM(I136:I148)</f>
        <v>18.709999999999997</v>
      </c>
      <c r="J151" s="99">
        <f>SUM(J136:J148)</f>
        <v>49.6678</v>
      </c>
      <c r="K151" s="99">
        <f>SUM(K136:K148)</f>
        <v>47.927800000000005</v>
      </c>
      <c r="L151" s="150"/>
      <c r="M151" s="151"/>
    </row>
    <row r="152" spans="1:13">
      <c r="A152" s="82"/>
      <c r="B152" s="89"/>
      <c r="C152" s="215"/>
      <c r="D152" s="103"/>
      <c r="E152" s="103"/>
      <c r="F152" s="116"/>
      <c r="G152" s="116"/>
      <c r="H152" s="75"/>
      <c r="I152" s="75"/>
      <c r="J152" s="76"/>
      <c r="K152" s="76"/>
      <c r="L152" s="150"/>
      <c r="M152" s="151"/>
    </row>
    <row r="153" spans="1:13">
      <c r="A153" s="82"/>
      <c r="B153" s="89"/>
      <c r="C153" s="230" t="s">
        <v>29</v>
      </c>
      <c r="D153" s="181">
        <f>IFERROR(AVERAGE(D150,D131,D109,D73,D48,D28,D16),"")</f>
        <v>3.0351383265856953</v>
      </c>
      <c r="E153" s="59">
        <f>IFERROR(AVERAGE(E150,E131,E109,E73,E48,E28,E16),"")</f>
        <v>2.7274460188933878</v>
      </c>
      <c r="F153" s="114" t="str">
        <f t="shared" si="55"/>
        <v>Baik</v>
      </c>
      <c r="G153" s="114" t="str">
        <f t="shared" si="55"/>
        <v>cukup</v>
      </c>
      <c r="H153" s="75"/>
      <c r="I153" s="75"/>
      <c r="J153" s="76"/>
      <c r="K153" s="76"/>
      <c r="L153" s="150"/>
      <c r="M153" s="151"/>
    </row>
    <row r="154" spans="1:13" ht="21">
      <c r="A154" s="82"/>
      <c r="B154" s="89"/>
      <c r="C154" s="230" t="s">
        <v>70</v>
      </c>
      <c r="D154" s="75"/>
      <c r="E154" s="75"/>
      <c r="F154" s="117"/>
      <c r="G154" s="117"/>
      <c r="H154" s="59">
        <f>H151+H132+H110+H74+H49+H29+H17</f>
        <v>99.999999999999986</v>
      </c>
      <c r="I154" s="59">
        <f>I151+I132+I110+I74+I49+I29+I17</f>
        <v>99.999999999999986</v>
      </c>
      <c r="J154" s="105">
        <f>J151+J132+J110+J74+J49+J29+J17</f>
        <v>315.31779999999998</v>
      </c>
      <c r="K154" s="105">
        <f>K151+K132+K110+K74+K49+K29+K17</f>
        <v>307.33779999999996</v>
      </c>
      <c r="L154" s="152"/>
      <c r="M154" s="153"/>
    </row>
    <row r="155" spans="1:13">
      <c r="J155" s="54" t="s">
        <v>189</v>
      </c>
      <c r="K155" s="54" t="s">
        <v>189</v>
      </c>
    </row>
  </sheetData>
  <sheetProtection selectLockedCells="1"/>
  <mergeCells count="52">
    <mergeCell ref="A1:M1"/>
    <mergeCell ref="A2:M2"/>
    <mergeCell ref="A3:M3"/>
    <mergeCell ref="L31:M31"/>
    <mergeCell ref="L47:M51"/>
    <mergeCell ref="B12:B13"/>
    <mergeCell ref="A12:A13"/>
    <mergeCell ref="B34:B38"/>
    <mergeCell ref="A34:A42"/>
    <mergeCell ref="A43:A45"/>
    <mergeCell ref="B43:B45"/>
    <mergeCell ref="L15:M19"/>
    <mergeCell ref="L27:M30"/>
    <mergeCell ref="L149:M154"/>
    <mergeCell ref="L130:M134"/>
    <mergeCell ref="L108:M112"/>
    <mergeCell ref="A75:M76"/>
    <mergeCell ref="L72:M74"/>
    <mergeCell ref="A123:A127"/>
    <mergeCell ref="B123:B127"/>
    <mergeCell ref="A136:A142"/>
    <mergeCell ref="B136:B142"/>
    <mergeCell ref="A145:A146"/>
    <mergeCell ref="B145:B146"/>
    <mergeCell ref="A128:A129"/>
    <mergeCell ref="B128:B129"/>
    <mergeCell ref="A94:A98"/>
    <mergeCell ref="B94:B98"/>
    <mergeCell ref="A147:A148"/>
    <mergeCell ref="A54:A55"/>
    <mergeCell ref="B54:B55"/>
    <mergeCell ref="A68:A71"/>
    <mergeCell ref="B68:B71"/>
    <mergeCell ref="A83:A84"/>
    <mergeCell ref="B83:B84"/>
    <mergeCell ref="A56:A59"/>
    <mergeCell ref="B56:B59"/>
    <mergeCell ref="B147:B148"/>
    <mergeCell ref="A119:A121"/>
    <mergeCell ref="B119:B121"/>
    <mergeCell ref="A61:A65"/>
    <mergeCell ref="B61:B65"/>
    <mergeCell ref="A104:A107"/>
    <mergeCell ref="B104:B107"/>
    <mergeCell ref="A78:A82"/>
    <mergeCell ref="B78:B82"/>
    <mergeCell ref="A85:A87"/>
    <mergeCell ref="B85:B87"/>
    <mergeCell ref="A92:A93"/>
    <mergeCell ref="B92:B93"/>
    <mergeCell ref="B115:B118"/>
    <mergeCell ref="A115:A118"/>
  </mergeCells>
  <conditionalFormatting sqref="J154:K154 J132:K132 J151:K151 D132:G132 D151:G151 F155:G1048576 J110:K110 D110:G110 J74:K74 D74:G74 F5:G16 J49:K49 D49:G49 J17:K17 J29:K29 D17:G17 D29:G29 G15:G74 F18:G74 F77:G153">
    <cfRule type="containsText" dxfId="24" priority="102" operator="containsText" text="cukup">
      <formula>NOT(ISERROR(SEARCH("cukup",D5)))</formula>
    </cfRule>
    <cfRule type="containsText" dxfId="23" priority="103" operator="containsText" text="Sangat Baik">
      <formula>NOT(ISERROR(SEARCH("Sangat Baik",D5)))</formula>
    </cfRule>
    <cfRule type="containsText" dxfId="22" priority="104" operator="containsText" text="Baik">
      <formula>NOT(ISERROR(SEARCH("Baik",D5)))</formula>
    </cfRule>
    <cfRule type="containsText" dxfId="21" priority="105" operator="containsText" text="Kurang">
      <formula>NOT(ISERROR(SEARCH("Kurang",D5)))</formula>
    </cfRule>
    <cfRule type="containsText" dxfId="20" priority="106" operator="containsText" text="Sangat Kurang">
      <formula>NOT(ISERROR(SEARCH("Sangat Kurang",D5)))</formula>
    </cfRule>
  </conditionalFormatting>
  <conditionalFormatting sqref="J154:K154 J132:K132 J151:K151 D132:G132 D151:G151 J110:K110 D110:G110 J74:K74 D74:G74 G12:G18 J49:K49 D49:G49 F18:G18 J17:K17 J29:K29 D17:G17 D29:G29 F21:G30 F12:G16 F34:G50 F53:G74 F78:G153">
    <cfRule type="containsText" dxfId="19" priority="101" operator="containsText" text="Sangat Kurang">
      <formula>NOT(ISERROR(SEARCH("Sangat Kurang",D12)))</formula>
    </cfRule>
  </conditionalFormatting>
  <conditionalFormatting sqref="F33:G33">
    <cfRule type="containsText" dxfId="18" priority="1" operator="containsText" text="Sangat Kurang">
      <formula>NOT(ISERROR(SEARCH("Sangat Kurang",F33)))</formula>
    </cfRule>
  </conditionalFormatting>
  <dataValidations xWindow="757" yWindow="361" count="2">
    <dataValidation type="decimal" allowBlank="1" showInputMessage="1" showErrorMessage="1" errorTitle="Data yg Anda Masukan Salah !" error="Ulangi Lagi..." promptTitle="Isilah Kotak di bawah ini." prompt="Isi dengan Range 0 - 4" sqref="D114:E129 D78:E107 D53:E71 D21:E26 D33:E46 D136:E148">
      <formula1>0</formula1>
      <formula2>4</formula2>
    </dataValidation>
    <dataValidation type="decimal" allowBlank="1" showInputMessage="1" showErrorMessage="1" error="Data yang anda masukkan salah!!" promptTitle="Isilah kotak di bawah ini." prompt="Isi dengan Range 0 - 4" sqref="D12:E14">
      <formula1>0</formula1>
      <formula2>4</formula2>
    </dataValidation>
  </dataValidations>
  <pageMargins left="0.21" right="0.74" top="0.28999999999999998" bottom="0.26" header="0.21" footer="0.16"/>
  <pageSetup paperSize="9" scale="71" orientation="landscape" r:id="rId1"/>
  <rowBreaks count="7" manualBreakCount="7">
    <brk id="18" max="16383" man="1"/>
    <brk id="30" max="16383" man="1"/>
    <brk id="50" max="16383" man="1"/>
    <brk id="62" max="7" man="1"/>
    <brk id="75" max="16383" man="1"/>
    <brk id="111" max="16383" man="1"/>
    <brk id="133" max="16383" man="1"/>
  </rowBreaks>
  <legacyDrawing r:id="rId2"/>
  <oleObjects>
    <oleObject progId="Equation.DSMT4" shapeId="1191" r:id="rId3"/>
    <oleObject progId="Word.Document.12" shapeId="1436" r:id="rId4"/>
    <oleObject progId="Word.Document.12" shapeId="1437" r:id="rId5"/>
    <oleObject progId="Word.Document.12" shapeId="1438" r:id="rId6"/>
    <oleObject progId="Word.Document.12" shapeId="1439" r:id="rId7"/>
    <oleObject progId="Word.Document.12" shapeId="1440" r:id="rId8"/>
    <oleObject progId="Word.Document.12" shapeId="1442" r:id="rId9"/>
    <oleObject progId="Word.Document.12" shapeId="1499" r:id="rId10"/>
    <oleObject progId="Word.Document.12" shapeId="1501" r:id="rId11"/>
    <oleObject progId="Word.Document.12" shapeId="1502" r:id="rId12"/>
    <oleObject progId="Word.Document.12" shapeId="1545" r:id="rId13"/>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dimension ref="A1:G147"/>
  <sheetViews>
    <sheetView showGridLines="0" zoomScaleSheetLayoutView="90" workbookViewId="0">
      <selection activeCell="C139" sqref="C139"/>
    </sheetView>
  </sheetViews>
  <sheetFormatPr defaultColWidth="8.85546875" defaultRowHeight="15"/>
  <cols>
    <col min="1" max="1" width="16.28515625" style="18" customWidth="1"/>
    <col min="2" max="2" width="13.140625" style="18" customWidth="1"/>
    <col min="3" max="3" width="10.42578125" style="42" customWidth="1"/>
    <col min="4" max="4" width="13.42578125" style="18" customWidth="1"/>
    <col min="5" max="5" width="35.85546875" style="18" customWidth="1"/>
    <col min="6" max="6" width="17.42578125" style="18" customWidth="1"/>
    <col min="7" max="7" width="37" style="18" bestFit="1" customWidth="1"/>
    <col min="8" max="16384" width="8.85546875" style="18"/>
  </cols>
  <sheetData>
    <row r="1" spans="1:7" ht="18.75">
      <c r="A1" s="15" t="s">
        <v>64</v>
      </c>
      <c r="B1" s="15"/>
      <c r="C1" s="41"/>
      <c r="D1" s="15" t="str">
        <f>'Evalusi Mutu'!C5</f>
        <v>:</v>
      </c>
      <c r="E1" s="15"/>
      <c r="F1" s="16"/>
      <c r="G1" s="17"/>
    </row>
    <row r="2" spans="1:7" ht="18.75">
      <c r="A2" s="15" t="s">
        <v>65</v>
      </c>
      <c r="B2" s="15"/>
      <c r="C2" s="41"/>
      <c r="D2" s="15" t="str">
        <f>'Evalusi Mutu'!C6</f>
        <v>:</v>
      </c>
      <c r="E2" s="15"/>
      <c r="F2" s="19"/>
      <c r="G2" s="17"/>
    </row>
    <row r="3" spans="1:7">
      <c r="F3" s="20"/>
    </row>
    <row r="4" spans="1:7" ht="15.75">
      <c r="A4" s="170" t="s">
        <v>30</v>
      </c>
      <c r="B4" s="171"/>
      <c r="C4" s="171"/>
      <c r="D4" s="171"/>
      <c r="E4" s="172"/>
      <c r="F4" s="34" t="s">
        <v>31</v>
      </c>
      <c r="G4" s="35" t="s">
        <v>27</v>
      </c>
    </row>
    <row r="5" spans="1:7" ht="15.75">
      <c r="A5" s="21" t="s">
        <v>0</v>
      </c>
      <c r="B5" s="21"/>
      <c r="C5" s="43"/>
      <c r="D5" s="21"/>
      <c r="E5" s="21"/>
      <c r="F5" s="22">
        <f>'Evalusi Mutu'!D16</f>
        <v>2.6666666666666665</v>
      </c>
      <c r="G5" s="23" t="str">
        <f t="shared" ref="G5:G12" si="0">IF(F5="","",IF(F5=4,"Sangat Baik",IF(AND(F5&gt;=3,F5&lt;4),"Baik",IF(AND(F5&gt;=2,F5&lt;3),"cukup",IF(AND(F5&gt;=1,F5&lt;2),"Kurang",IF(AND(F5&gt;=0,F5&lt;1),"Sangat Kurang",""))))))</f>
        <v>cukup</v>
      </c>
    </row>
    <row r="6" spans="1:7" ht="15.75">
      <c r="A6" s="24" t="s">
        <v>25</v>
      </c>
      <c r="B6" s="24"/>
      <c r="C6" s="44"/>
      <c r="D6" s="24"/>
      <c r="E6" s="24"/>
      <c r="F6" s="22">
        <f>'Evalusi Mutu'!D28</f>
        <v>2.1666666666666665</v>
      </c>
      <c r="G6" s="23" t="str">
        <f t="shared" si="0"/>
        <v>cukup</v>
      </c>
    </row>
    <row r="7" spans="1:7" ht="15.75">
      <c r="A7" s="24" t="s">
        <v>8</v>
      </c>
      <c r="B7" s="24"/>
      <c r="C7" s="44"/>
      <c r="D7" s="24"/>
      <c r="E7" s="24"/>
      <c r="F7" s="22">
        <f>'Evalusi Mutu'!D48</f>
        <v>3.3846153846153846</v>
      </c>
      <c r="G7" s="23" t="str">
        <f t="shared" si="0"/>
        <v>Baik</v>
      </c>
    </row>
    <row r="8" spans="1:7" ht="15.75">
      <c r="A8" s="25" t="s">
        <v>12</v>
      </c>
      <c r="B8" s="25"/>
      <c r="C8" s="45"/>
      <c r="D8" s="25"/>
      <c r="E8" s="25"/>
      <c r="F8" s="22">
        <f>'Evalusi Mutu'!D73</f>
        <v>3.1052631578947367</v>
      </c>
      <c r="G8" s="23" t="str">
        <f t="shared" si="0"/>
        <v>Baik</v>
      </c>
    </row>
    <row r="9" spans="1:7" ht="15.75">
      <c r="A9" s="24" t="s">
        <v>17</v>
      </c>
      <c r="B9" s="24"/>
      <c r="C9" s="44"/>
      <c r="D9" s="24"/>
      <c r="E9" s="24"/>
      <c r="F9" s="22">
        <f>'Evalusi Mutu'!D109</f>
        <v>3.5333333333333332</v>
      </c>
      <c r="G9" s="23" t="str">
        <f t="shared" si="0"/>
        <v>Baik</v>
      </c>
    </row>
    <row r="10" spans="1:7" ht="15.75">
      <c r="A10" s="24" t="s">
        <v>18</v>
      </c>
      <c r="B10" s="24"/>
      <c r="C10" s="44"/>
      <c r="D10" s="24"/>
      <c r="E10" s="24"/>
      <c r="F10" s="22">
        <f>'Evalusi Mutu'!D131</f>
        <v>3.8125</v>
      </c>
      <c r="G10" s="23" t="str">
        <f t="shared" si="0"/>
        <v>Baik</v>
      </c>
    </row>
    <row r="11" spans="1:7" ht="15.75">
      <c r="A11" s="25" t="s">
        <v>33</v>
      </c>
      <c r="B11" s="25"/>
      <c r="C11" s="45"/>
      <c r="D11" s="25"/>
      <c r="E11" s="25"/>
      <c r="F11" s="22">
        <f>'Evalusi Mutu'!D150</f>
        <v>2.5769230769230771</v>
      </c>
      <c r="G11" s="23" t="str">
        <f t="shared" si="0"/>
        <v>cukup</v>
      </c>
    </row>
    <row r="12" spans="1:7" ht="15.75">
      <c r="A12" s="167" t="s">
        <v>32</v>
      </c>
      <c r="B12" s="168"/>
      <c r="C12" s="168"/>
      <c r="D12" s="168"/>
      <c r="E12" s="169"/>
      <c r="F12" s="26">
        <f>IFERROR(AVERAGE(F5:F11),"")</f>
        <v>3.0351383265856948</v>
      </c>
      <c r="G12" s="23" t="str">
        <f t="shared" si="0"/>
        <v>Baik</v>
      </c>
    </row>
    <row r="14" spans="1:7" ht="15.75">
      <c r="A14" s="27" t="s">
        <v>0</v>
      </c>
    </row>
    <row r="15" spans="1:7">
      <c r="A15" s="18" t="s">
        <v>36</v>
      </c>
      <c r="B15" s="28" t="s">
        <v>34</v>
      </c>
      <c r="C15" s="46">
        <f>IF(('Evalusi Mutu'!D12=0),"",'Evalusi Mutu'!D12)</f>
        <v>3</v>
      </c>
    </row>
    <row r="16" spans="1:7">
      <c r="B16" s="28" t="s">
        <v>35</v>
      </c>
      <c r="C16" s="46">
        <f>IF(('Evalusi Mutu'!D13=0),"",'Evalusi Mutu'!D13)</f>
        <v>1</v>
      </c>
    </row>
    <row r="17" spans="1:3">
      <c r="A17" s="18" t="s">
        <v>37</v>
      </c>
      <c r="B17" s="28">
        <v>1.2</v>
      </c>
      <c r="C17" s="46">
        <f>IF(('Evalusi Mutu'!D14=0),"",'Evalusi Mutu'!D14)</f>
        <v>4</v>
      </c>
    </row>
    <row r="18" spans="1:3">
      <c r="B18" s="37" t="s">
        <v>66</v>
      </c>
      <c r="C18" s="47">
        <f>IFERROR(AVERAGE(C15:C17),"")</f>
        <v>2.6666666666666665</v>
      </c>
    </row>
    <row r="25" spans="1:3" ht="15.75">
      <c r="A25" s="30" t="s">
        <v>25</v>
      </c>
    </row>
    <row r="26" spans="1:3">
      <c r="A26" s="18" t="s">
        <v>38</v>
      </c>
      <c r="B26" s="28">
        <v>2.1</v>
      </c>
      <c r="C26" s="46">
        <f>IF(('Evalusi Mutu'!D21=0),"",'Evalusi Mutu'!D21)</f>
        <v>1</v>
      </c>
    </row>
    <row r="27" spans="1:3">
      <c r="A27" s="18" t="s">
        <v>39</v>
      </c>
      <c r="B27" s="28">
        <v>2.2000000000000002</v>
      </c>
      <c r="C27" s="46">
        <f>IF(('Evalusi Mutu'!D22=0),"",'Evalusi Mutu'!D22)</f>
        <v>2</v>
      </c>
    </row>
    <row r="28" spans="1:3">
      <c r="A28" s="18" t="s">
        <v>40</v>
      </c>
      <c r="B28" s="28">
        <v>2.2999999999999998</v>
      </c>
      <c r="C28" s="46">
        <f>IF(('Evalusi Mutu'!D23=0),"",'Evalusi Mutu'!D23)</f>
        <v>1</v>
      </c>
    </row>
    <row r="29" spans="1:3">
      <c r="A29" s="18" t="s">
        <v>63</v>
      </c>
      <c r="B29" s="28">
        <v>2.4</v>
      </c>
      <c r="C29" s="46">
        <f>IF(('Evalusi Mutu'!D24=0),"",'Evalusi Mutu'!D24)</f>
        <v>3</v>
      </c>
    </row>
    <row r="30" spans="1:3">
      <c r="A30" s="18" t="s">
        <v>71</v>
      </c>
      <c r="B30" s="28">
        <v>2.5</v>
      </c>
      <c r="C30" s="46">
        <f>IF(('Evalusi Mutu'!D25=0),"",'Evalusi Mutu'!D25)</f>
        <v>3</v>
      </c>
    </row>
    <row r="31" spans="1:3">
      <c r="A31" s="18" t="s">
        <v>72</v>
      </c>
      <c r="B31" s="28">
        <v>2.6</v>
      </c>
      <c r="C31" s="46">
        <f>IF(('Evalusi Mutu'!D26=0),"",'Evalusi Mutu'!D26)</f>
        <v>3</v>
      </c>
    </row>
    <row r="32" spans="1:3">
      <c r="B32" s="37" t="s">
        <v>66</v>
      </c>
      <c r="C32" s="47">
        <f>IFERROR(AVERAGE(C26:C31),"")</f>
        <v>2.1666666666666665</v>
      </c>
    </row>
    <row r="39" spans="1:3" ht="15.75">
      <c r="A39" s="30" t="s">
        <v>8</v>
      </c>
    </row>
    <row r="40" spans="1:3">
      <c r="A40" s="18" t="s">
        <v>41</v>
      </c>
      <c r="B40" s="28" t="s">
        <v>138</v>
      </c>
      <c r="C40" s="46">
        <f>IF(('Evalusi Mutu'!D34=0),"",'Evalusi Mutu'!D34)</f>
        <v>1</v>
      </c>
    </row>
    <row r="41" spans="1:3">
      <c r="B41" s="28" t="s">
        <v>139</v>
      </c>
      <c r="C41" s="46">
        <f>IF(('Evalusi Mutu'!D35=0),"",'Evalusi Mutu'!D35)</f>
        <v>4</v>
      </c>
    </row>
    <row r="42" spans="1:3">
      <c r="B42" s="28" t="s">
        <v>140</v>
      </c>
      <c r="C42" s="46">
        <f>IF(('Evalusi Mutu'!D36=0),"",'Evalusi Mutu'!D36)</f>
        <v>4</v>
      </c>
    </row>
    <row r="43" spans="1:3">
      <c r="B43" s="28" t="s">
        <v>141</v>
      </c>
      <c r="C43" s="46">
        <f>IF(('Evalusi Mutu'!D38=0),"",'Evalusi Mutu'!D38)</f>
        <v>4</v>
      </c>
    </row>
    <row r="44" spans="1:3">
      <c r="B44" s="28" t="s">
        <v>73</v>
      </c>
      <c r="C44" s="46">
        <f>IF(('Evalusi Mutu'!D40=0),"",'Evalusi Mutu'!D40)</f>
        <v>4</v>
      </c>
    </row>
    <row r="45" spans="1:3">
      <c r="B45" s="28" t="s">
        <v>142</v>
      </c>
      <c r="C45" s="46">
        <f>IF(('Evalusi Mutu'!D41=0),"",'Evalusi Mutu'!D41)</f>
        <v>2</v>
      </c>
    </row>
    <row r="46" spans="1:3">
      <c r="B46" s="28" t="s">
        <v>143</v>
      </c>
      <c r="C46" s="46" t="e">
        <f>IF(('Evalusi Mutu'!#REF!=0),"",'Evalusi Mutu'!#REF!)</f>
        <v>#REF!</v>
      </c>
    </row>
    <row r="47" spans="1:3">
      <c r="B47" s="28" t="s">
        <v>144</v>
      </c>
      <c r="C47" s="46">
        <f>IF(('Evalusi Mutu'!D42=0),"",'Evalusi Mutu'!D42)</f>
        <v>4</v>
      </c>
    </row>
    <row r="48" spans="1:3">
      <c r="A48" s="18" t="s">
        <v>42</v>
      </c>
      <c r="B48" s="28" t="s">
        <v>74</v>
      </c>
      <c r="C48" s="46" t="e">
        <f>IF(('Evalusi Mutu'!#REF!=0),"",'Evalusi Mutu'!#REF!)</f>
        <v>#REF!</v>
      </c>
    </row>
    <row r="49" spans="1:3">
      <c r="B49" s="28" t="s">
        <v>75</v>
      </c>
      <c r="C49" s="46" t="e">
        <f>IF(('Evalusi Mutu'!#REF!=0),"",'Evalusi Mutu'!#REF!)</f>
        <v>#REF!</v>
      </c>
    </row>
    <row r="50" spans="1:3">
      <c r="A50" s="18" t="s">
        <v>43</v>
      </c>
      <c r="B50" s="28" t="s">
        <v>145</v>
      </c>
      <c r="C50" s="46">
        <f>IF(('Evalusi Mutu'!D43=0),"",'Evalusi Mutu'!D43)</f>
        <v>3</v>
      </c>
    </row>
    <row r="51" spans="1:3">
      <c r="B51" s="28" t="s">
        <v>146</v>
      </c>
      <c r="C51" s="46" t="e">
        <f>IF(('Evalusi Mutu'!#REF!=0),"",'Evalusi Mutu'!#REF!)</f>
        <v>#REF!</v>
      </c>
    </row>
    <row r="52" spans="1:3">
      <c r="B52" s="28" t="s">
        <v>147</v>
      </c>
      <c r="C52" s="46">
        <f>IF(('Evalusi Mutu'!D44=0),"",'Evalusi Mutu'!D44)</f>
        <v>3</v>
      </c>
    </row>
    <row r="53" spans="1:3">
      <c r="B53" s="28" t="s">
        <v>148</v>
      </c>
      <c r="C53" s="46">
        <f>IF(('Evalusi Mutu'!D45=0),"",'Evalusi Mutu'!D45)</f>
        <v>4</v>
      </c>
    </row>
    <row r="54" spans="1:3">
      <c r="B54" s="28" t="s">
        <v>149</v>
      </c>
      <c r="C54" s="46" t="e">
        <f>IF(('Evalusi Mutu'!#REF!=0),"",'Evalusi Mutu'!#REF!)</f>
        <v>#REF!</v>
      </c>
    </row>
    <row r="55" spans="1:3">
      <c r="A55" s="18" t="s">
        <v>44</v>
      </c>
      <c r="B55" s="28" t="s">
        <v>150</v>
      </c>
      <c r="C55" s="46">
        <f>IF(('Evalusi Mutu'!D46=0),"",'Evalusi Mutu'!D46)</f>
        <v>3</v>
      </c>
    </row>
    <row r="56" spans="1:3">
      <c r="B56" s="28" t="s">
        <v>76</v>
      </c>
      <c r="C56" s="46" t="e">
        <f>IF(('Evalusi Mutu'!#REF!=0),"",'Evalusi Mutu'!#REF!)</f>
        <v>#REF!</v>
      </c>
    </row>
    <row r="57" spans="1:3">
      <c r="B57" s="37" t="s">
        <v>66</v>
      </c>
      <c r="C57" s="47" t="str">
        <f>IFERROR(AVERAGE(C40:C56),"")</f>
        <v/>
      </c>
    </row>
    <row r="58" spans="1:3">
      <c r="B58" s="38"/>
      <c r="C58" s="48"/>
    </row>
    <row r="59" spans="1:3">
      <c r="B59" s="38"/>
      <c r="C59" s="48"/>
    </row>
    <row r="60" spans="1:3" s="32" customFormat="1" ht="15.75">
      <c r="A60" s="31" t="s">
        <v>12</v>
      </c>
      <c r="C60" s="49"/>
    </row>
    <row r="61" spans="1:3">
      <c r="A61" s="18" t="s">
        <v>45</v>
      </c>
      <c r="B61" s="28" t="s">
        <v>77</v>
      </c>
      <c r="C61" s="46">
        <f>IF(('Evalusi Mutu'!D53=0),"",'Evalusi Mutu'!D53)</f>
        <v>3</v>
      </c>
    </row>
    <row r="62" spans="1:3">
      <c r="A62" s="18" t="s">
        <v>46</v>
      </c>
      <c r="B62" s="28" t="s">
        <v>78</v>
      </c>
      <c r="C62" s="46">
        <f>IF(('Evalusi Mutu'!D54=0),"",'Evalusi Mutu'!D54)</f>
        <v>3</v>
      </c>
    </row>
    <row r="63" spans="1:3">
      <c r="B63" s="28" t="s">
        <v>79</v>
      </c>
      <c r="C63" s="46">
        <f>IF(('Evalusi Mutu'!D55=0),"",'Evalusi Mutu'!D55)</f>
        <v>3</v>
      </c>
    </row>
    <row r="64" spans="1:3">
      <c r="A64" s="18" t="s">
        <v>47</v>
      </c>
      <c r="B64" s="28" t="s">
        <v>151</v>
      </c>
      <c r="C64" s="46">
        <f>IF(('Evalusi Mutu'!D56=0),"",'Evalusi Mutu'!D56)</f>
        <v>3</v>
      </c>
    </row>
    <row r="65" spans="1:3">
      <c r="B65" s="28" t="s">
        <v>152</v>
      </c>
      <c r="C65" s="46">
        <f>IF(('Evalusi Mutu'!D57=0),"",'Evalusi Mutu'!D57)</f>
        <v>1</v>
      </c>
    </row>
    <row r="66" spans="1:3">
      <c r="B66" s="28" t="s">
        <v>153</v>
      </c>
      <c r="C66" s="46" t="e">
        <f>IF(('Evalusi Mutu'!#REF!=0),"",'Evalusi Mutu'!#REF!)</f>
        <v>#REF!</v>
      </c>
    </row>
    <row r="67" spans="1:3">
      <c r="B67" s="28" t="s">
        <v>152</v>
      </c>
      <c r="C67" s="46">
        <f>IF(('Evalusi Mutu'!D58=0),"",'Evalusi Mutu'!D58)</f>
        <v>4</v>
      </c>
    </row>
    <row r="68" spans="1:3">
      <c r="B68" s="28" t="s">
        <v>154</v>
      </c>
      <c r="C68" s="46">
        <f>IF(('Evalusi Mutu'!D59=0),"",'Evalusi Mutu'!D59)</f>
        <v>1</v>
      </c>
    </row>
    <row r="69" spans="1:3">
      <c r="B69" s="28" t="s">
        <v>80</v>
      </c>
      <c r="C69" s="46" t="e">
        <f>IF(('Evalusi Mutu'!#REF!=0),"",'Evalusi Mutu'!#REF!)</f>
        <v>#REF!</v>
      </c>
    </row>
    <row r="70" spans="1:3">
      <c r="B70" s="28" t="s">
        <v>81</v>
      </c>
      <c r="C70" s="46" t="e">
        <f>IF(('Evalusi Mutu'!#REF!=0),"",'Evalusi Mutu'!#REF!)</f>
        <v>#REF!</v>
      </c>
    </row>
    <row r="71" spans="1:3">
      <c r="B71" s="28" t="s">
        <v>81</v>
      </c>
      <c r="C71" s="46" t="e">
        <f>IF(('Evalusi Mutu'!#REF!=0),"",'Evalusi Mutu'!#REF!)</f>
        <v>#REF!</v>
      </c>
    </row>
    <row r="72" spans="1:3">
      <c r="A72" s="18" t="s">
        <v>48</v>
      </c>
      <c r="B72" s="28" t="s">
        <v>82</v>
      </c>
      <c r="C72" s="46">
        <f>IF(('Evalusi Mutu'!D60=0),"",'Evalusi Mutu'!D60)</f>
        <v>4</v>
      </c>
    </row>
    <row r="73" spans="1:3">
      <c r="B73" s="28" t="s">
        <v>155</v>
      </c>
      <c r="C73" s="46" t="e">
        <f>IF(('Evalusi Mutu'!#REF!=0),"",'Evalusi Mutu'!#REF!)</f>
        <v>#REF!</v>
      </c>
    </row>
    <row r="74" spans="1:3">
      <c r="B74" s="28" t="s">
        <v>156</v>
      </c>
      <c r="C74" s="46" t="e">
        <f>IF(('Evalusi Mutu'!#REF!=0),"",'Evalusi Mutu'!#REF!)</f>
        <v>#REF!</v>
      </c>
    </row>
    <row r="75" spans="1:3">
      <c r="A75" s="18" t="s">
        <v>49</v>
      </c>
      <c r="B75" s="28" t="s">
        <v>83</v>
      </c>
      <c r="C75" s="46">
        <f>IF(('Evalusi Mutu'!D61=0),"",'Evalusi Mutu'!D61)</f>
        <v>4</v>
      </c>
    </row>
    <row r="76" spans="1:3">
      <c r="B76" s="28" t="s">
        <v>84</v>
      </c>
      <c r="C76" s="46">
        <f>IF(('Evalusi Mutu'!D62=0),"",'Evalusi Mutu'!D62)</f>
        <v>4</v>
      </c>
    </row>
    <row r="77" spans="1:3">
      <c r="B77" s="28" t="s">
        <v>85</v>
      </c>
      <c r="C77" s="46">
        <f>IF(('Evalusi Mutu'!D63=0),"",'Evalusi Mutu'!D63)</f>
        <v>4</v>
      </c>
    </row>
    <row r="78" spans="1:3">
      <c r="B78" s="28" t="s">
        <v>86</v>
      </c>
      <c r="C78" s="46">
        <f>IF(('Evalusi Mutu'!D64=0),"",'Evalusi Mutu'!D64)</f>
        <v>4</v>
      </c>
    </row>
    <row r="79" spans="1:3">
      <c r="B79" s="28" t="s">
        <v>87</v>
      </c>
      <c r="C79" s="46">
        <f>IF(('Evalusi Mutu'!D65=0),"",'Evalusi Mutu'!D65)</f>
        <v>4</v>
      </c>
    </row>
    <row r="80" spans="1:3">
      <c r="A80" s="18" t="s">
        <v>97</v>
      </c>
      <c r="B80" s="28" t="s">
        <v>157</v>
      </c>
      <c r="C80" s="46">
        <f>IF(('Evalusi Mutu'!D68=0),"",'Evalusi Mutu'!D68)</f>
        <v>1</v>
      </c>
    </row>
    <row r="81" spans="1:3">
      <c r="B81" s="28" t="s">
        <v>158</v>
      </c>
      <c r="C81" s="46">
        <f>IF(('Evalusi Mutu'!D69=0),"",'Evalusi Mutu'!D69)</f>
        <v>3</v>
      </c>
    </row>
    <row r="82" spans="1:3">
      <c r="B82" s="28" t="s">
        <v>159</v>
      </c>
      <c r="C82" s="46">
        <f>IF(('Evalusi Mutu'!D70=0),"",'Evalusi Mutu'!D70)</f>
        <v>3</v>
      </c>
    </row>
    <row r="83" spans="1:3">
      <c r="B83" s="28" t="s">
        <v>88</v>
      </c>
      <c r="C83" s="46">
        <f>IF(('Evalusi Mutu'!D71=0),"",'Evalusi Mutu'!D71)</f>
        <v>2</v>
      </c>
    </row>
    <row r="84" spans="1:3">
      <c r="B84" s="37" t="s">
        <v>66</v>
      </c>
      <c r="C84" s="47" t="str">
        <f>IFERROR(AVERAGE(C61:C83),"")</f>
        <v/>
      </c>
    </row>
    <row r="85" spans="1:3">
      <c r="B85" s="38"/>
      <c r="C85" s="48"/>
    </row>
    <row r="87" spans="1:3" ht="15.75">
      <c r="A87" s="30" t="s">
        <v>17</v>
      </c>
    </row>
    <row r="88" spans="1:3">
      <c r="A88" s="18" t="s">
        <v>50</v>
      </c>
      <c r="B88" s="60" t="s">
        <v>160</v>
      </c>
      <c r="C88" s="46">
        <f>IF(('Evalusi Mutu'!D78=0),"",'Evalusi Mutu'!D78)</f>
        <v>4</v>
      </c>
    </row>
    <row r="89" spans="1:3">
      <c r="B89" s="28" t="s">
        <v>161</v>
      </c>
      <c r="C89" s="46">
        <f>IF(('Evalusi Mutu'!D79=0),"",'Evalusi Mutu'!D79)</f>
        <v>4</v>
      </c>
    </row>
    <row r="90" spans="1:3">
      <c r="B90" s="60" t="s">
        <v>162</v>
      </c>
      <c r="C90" s="46">
        <f>IF(('Evalusi Mutu'!D80=0),"",'Evalusi Mutu'!D80)</f>
        <v>4</v>
      </c>
    </row>
    <row r="91" spans="1:3">
      <c r="B91" s="28" t="s">
        <v>163</v>
      </c>
      <c r="C91" s="46">
        <f>IF(('Evalusi Mutu'!D81=0),"",'Evalusi Mutu'!D81)</f>
        <v>4</v>
      </c>
    </row>
    <row r="92" spans="1:3">
      <c r="B92" s="28" t="s">
        <v>164</v>
      </c>
      <c r="C92" s="46" t="e">
        <f>IF(('Evalusi Mutu'!#REF!=0),"",'Evalusi Mutu'!#REF!)</f>
        <v>#REF!</v>
      </c>
    </row>
    <row r="93" spans="1:3">
      <c r="B93" s="28" t="s">
        <v>165</v>
      </c>
      <c r="C93" s="46">
        <f>IF(('Evalusi Mutu'!D82=0),"",'Evalusi Mutu'!D82)</f>
        <v>4</v>
      </c>
    </row>
    <row r="94" spans="1:3">
      <c r="B94" s="28" t="s">
        <v>166</v>
      </c>
      <c r="C94" s="46" t="e">
        <f>IF(('Evalusi Mutu'!#REF!=0),"",'Evalusi Mutu'!#REF!)</f>
        <v>#REF!</v>
      </c>
    </row>
    <row r="95" spans="1:3">
      <c r="A95" s="18" t="s">
        <v>51</v>
      </c>
      <c r="B95" s="28" t="s">
        <v>167</v>
      </c>
      <c r="C95" s="46">
        <f>IF(('Evalusi Mutu'!D83=0),"",'Evalusi Mutu'!D83)</f>
        <v>4</v>
      </c>
    </row>
    <row r="96" spans="1:3">
      <c r="B96" s="28" t="s">
        <v>168</v>
      </c>
      <c r="C96" s="46">
        <f>IF(('Evalusi Mutu'!D84=0),"",'Evalusi Mutu'!D84)</f>
        <v>4</v>
      </c>
    </row>
    <row r="97" spans="1:3">
      <c r="A97" s="18" t="s">
        <v>52</v>
      </c>
      <c r="B97" s="28" t="s">
        <v>169</v>
      </c>
      <c r="C97" s="46">
        <f>IF(('Evalusi Mutu'!D85=0),"",'Evalusi Mutu'!D85)</f>
        <v>3</v>
      </c>
    </row>
    <row r="98" spans="1:3">
      <c r="B98" s="28" t="s">
        <v>170</v>
      </c>
      <c r="C98" s="46" t="str">
        <f>IF(('Evalusi Mutu'!D86=0),"",'Evalusi Mutu'!D86)</f>
        <v/>
      </c>
    </row>
    <row r="99" spans="1:3">
      <c r="B99" s="28" t="s">
        <v>94</v>
      </c>
      <c r="C99" s="46">
        <f>IF(('Evalusi Mutu'!D87=0),"",'Evalusi Mutu'!D87)</f>
        <v>4</v>
      </c>
    </row>
    <row r="100" spans="1:3">
      <c r="A100" s="18" t="s">
        <v>53</v>
      </c>
      <c r="B100" s="28" t="s">
        <v>174</v>
      </c>
      <c r="C100" s="46">
        <f>IF(('Evalusi Mutu'!D92=0),"",'Evalusi Mutu'!D92)</f>
        <v>3</v>
      </c>
    </row>
    <row r="101" spans="1:3">
      <c r="B101" s="28" t="s">
        <v>171</v>
      </c>
      <c r="C101" s="46">
        <f>IF(('Evalusi Mutu'!D93=0),"",'Evalusi Mutu'!D93)</f>
        <v>3</v>
      </c>
    </row>
    <row r="102" spans="1:3">
      <c r="B102" s="28" t="s">
        <v>172</v>
      </c>
      <c r="C102" s="46" t="e">
        <f>IF(('Evalusi Mutu'!#REF!=0),"",'Evalusi Mutu'!#REF!)</f>
        <v>#REF!</v>
      </c>
    </row>
    <row r="103" spans="1:3">
      <c r="B103" s="28" t="s">
        <v>173</v>
      </c>
      <c r="C103" s="46" t="e">
        <f>IF(('Evalusi Mutu'!#REF!=0),"",'Evalusi Mutu'!#REF!)</f>
        <v>#REF!</v>
      </c>
    </row>
    <row r="104" spans="1:3">
      <c r="A104" s="18" t="s">
        <v>54</v>
      </c>
      <c r="B104" s="28" t="s">
        <v>175</v>
      </c>
      <c r="C104" s="46">
        <f>IF(('Evalusi Mutu'!D94=0),"",'Evalusi Mutu'!D94)</f>
        <v>4</v>
      </c>
    </row>
    <row r="105" spans="1:3">
      <c r="B105" s="28" t="s">
        <v>176</v>
      </c>
      <c r="C105" s="46">
        <f>IF(('Evalusi Mutu'!D95=0),"",'Evalusi Mutu'!D95)</f>
        <v>3</v>
      </c>
    </row>
    <row r="106" spans="1:3">
      <c r="B106" s="28" t="s">
        <v>177</v>
      </c>
      <c r="C106" s="46">
        <f>IF(('Evalusi Mutu'!D96=0),"",'Evalusi Mutu'!D96)</f>
        <v>3</v>
      </c>
    </row>
    <row r="107" spans="1:3">
      <c r="B107" s="28" t="s">
        <v>178</v>
      </c>
      <c r="C107" s="46">
        <f>IF(('Evalusi Mutu'!D97=0),"",'Evalusi Mutu'!D97)</f>
        <v>3</v>
      </c>
    </row>
    <row r="108" spans="1:3">
      <c r="B108" s="28" t="s">
        <v>179</v>
      </c>
      <c r="C108" s="46">
        <f>IF(('Evalusi Mutu'!D98=0),"",'Evalusi Mutu'!D98)</f>
        <v>4</v>
      </c>
    </row>
    <row r="109" spans="1:3">
      <c r="A109" s="18" t="s">
        <v>95</v>
      </c>
      <c r="B109" s="28" t="s">
        <v>93</v>
      </c>
      <c r="C109" s="46">
        <f>IF(('Evalusi Mutu'!D100=0),"",'Evalusi Mutu'!D100)</f>
        <v>4</v>
      </c>
    </row>
    <row r="110" spans="1:3">
      <c r="A110" s="18" t="s">
        <v>96</v>
      </c>
      <c r="B110" s="28" t="s">
        <v>92</v>
      </c>
      <c r="C110" s="46">
        <f>IF(('Evalusi Mutu'!D104=0),"",'Evalusi Mutu'!D104)</f>
        <v>2</v>
      </c>
    </row>
    <row r="111" spans="1:3">
      <c r="B111" s="28" t="s">
        <v>91</v>
      </c>
      <c r="C111" s="46">
        <f>IF(('Evalusi Mutu'!D105=0),"",'Evalusi Mutu'!D105)</f>
        <v>4</v>
      </c>
    </row>
    <row r="112" spans="1:3">
      <c r="B112" s="28" t="s">
        <v>90</v>
      </c>
      <c r="C112" s="46">
        <f>IF(('Evalusi Mutu'!D106=0),"",'Evalusi Mutu'!D106)</f>
        <v>3</v>
      </c>
    </row>
    <row r="113" spans="1:3">
      <c r="B113" s="28" t="s">
        <v>89</v>
      </c>
      <c r="C113" s="46" t="e">
        <f>IF(('Evalusi Mutu'!#REF!=0),"",'Evalusi Mutu'!#REF!)</f>
        <v>#REF!</v>
      </c>
    </row>
    <row r="114" spans="1:3">
      <c r="B114" s="28" t="s">
        <v>180</v>
      </c>
      <c r="C114" s="46">
        <f>IF(('Evalusi Mutu'!D107=0),"",'Evalusi Mutu'!D107)</f>
        <v>3</v>
      </c>
    </row>
    <row r="115" spans="1:3">
      <c r="B115" s="37" t="s">
        <v>66</v>
      </c>
      <c r="C115" s="47" t="str">
        <f>IFERROR(AVERAGE(C88:C114),"")</f>
        <v/>
      </c>
    </row>
    <row r="116" spans="1:3">
      <c r="B116" s="38"/>
      <c r="C116" s="48"/>
    </row>
    <row r="117" spans="1:3">
      <c r="B117" s="38"/>
      <c r="C117" s="48"/>
    </row>
    <row r="118" spans="1:3" ht="15.75">
      <c r="A118" s="30" t="s">
        <v>18</v>
      </c>
      <c r="B118" s="33"/>
    </row>
    <row r="119" spans="1:3">
      <c r="A119" s="18" t="s">
        <v>55</v>
      </c>
      <c r="B119" s="28" t="s">
        <v>107</v>
      </c>
      <c r="C119" s="46">
        <f>IF(('Evalusi Mutu'!D114=0),"",'Evalusi Mutu'!D114)</f>
        <v>4</v>
      </c>
    </row>
    <row r="120" spans="1:3">
      <c r="A120" s="18" t="s">
        <v>56</v>
      </c>
      <c r="B120" s="28" t="s">
        <v>181</v>
      </c>
      <c r="C120" s="46">
        <f>IF(('Evalusi Mutu'!D115=0),"",'Evalusi Mutu'!D115)</f>
        <v>2</v>
      </c>
    </row>
    <row r="121" spans="1:3">
      <c r="B121" s="28" t="s">
        <v>106</v>
      </c>
      <c r="C121" s="46">
        <f>IF(('Evalusi Mutu'!D116=0),"",'Evalusi Mutu'!D116)</f>
        <v>4</v>
      </c>
    </row>
    <row r="122" spans="1:3">
      <c r="B122" s="28" t="s">
        <v>105</v>
      </c>
      <c r="C122" s="46">
        <f>IF(('Evalusi Mutu'!D117=0),"",'Evalusi Mutu'!D117)</f>
        <v>4</v>
      </c>
    </row>
    <row r="123" spans="1:3">
      <c r="A123" s="18" t="s">
        <v>57</v>
      </c>
      <c r="B123" s="28" t="s">
        <v>104</v>
      </c>
      <c r="C123" s="46">
        <f>IF(('Evalusi Mutu'!D119=0),"",'Evalusi Mutu'!D119)</f>
        <v>4</v>
      </c>
    </row>
    <row r="124" spans="1:3">
      <c r="B124" s="28" t="s">
        <v>103</v>
      </c>
      <c r="C124" s="46">
        <f>IF(('Evalusi Mutu'!D120=0),"",'Evalusi Mutu'!D120)</f>
        <v>4</v>
      </c>
    </row>
    <row r="125" spans="1:3">
      <c r="B125" s="28" t="s">
        <v>102</v>
      </c>
      <c r="C125" s="46">
        <f>IF(('Evalusi Mutu'!D121=0),"",'Evalusi Mutu'!D121)</f>
        <v>4</v>
      </c>
    </row>
    <row r="126" spans="1:3">
      <c r="A126" s="18" t="s">
        <v>58</v>
      </c>
      <c r="B126" s="28" t="s">
        <v>182</v>
      </c>
      <c r="C126" s="46">
        <f>IF(('Evalusi Mutu'!D123=0),"",'Evalusi Mutu'!D123)</f>
        <v>4</v>
      </c>
    </row>
    <row r="127" spans="1:3">
      <c r="B127" s="28" t="s">
        <v>183</v>
      </c>
      <c r="C127" s="46" t="e">
        <f>IF(('Evalusi Mutu'!#REF!=0),"",'Evalusi Mutu'!#REF!)</f>
        <v>#REF!</v>
      </c>
    </row>
    <row r="128" spans="1:3">
      <c r="B128" s="28" t="s">
        <v>184</v>
      </c>
      <c r="C128" s="46">
        <f>IF(('Evalusi Mutu'!D124=0),"",'Evalusi Mutu'!D124)</f>
        <v>4</v>
      </c>
    </row>
    <row r="129" spans="1:3">
      <c r="B129" s="28" t="s">
        <v>185</v>
      </c>
      <c r="C129" s="46">
        <f>IF(('Evalusi Mutu'!D125=0),"",'Evalusi Mutu'!D125)</f>
        <v>4</v>
      </c>
    </row>
    <row r="130" spans="1:3">
      <c r="B130" s="28" t="s">
        <v>186</v>
      </c>
      <c r="C130" s="46">
        <f>IF(('Evalusi Mutu'!D126=0),"",'Evalusi Mutu'!D126)</f>
        <v>4</v>
      </c>
    </row>
    <row r="131" spans="1:3">
      <c r="B131" s="28" t="s">
        <v>101</v>
      </c>
      <c r="C131" s="46">
        <f>IF(('Evalusi Mutu'!D127=0),"",'Evalusi Mutu'!D127)</f>
        <v>4</v>
      </c>
    </row>
    <row r="132" spans="1:3">
      <c r="B132" s="28" t="s">
        <v>100</v>
      </c>
      <c r="C132" s="46" t="e">
        <f>IF(('Evalusi Mutu'!#REF!=0),"",'Evalusi Mutu'!#REF!)</f>
        <v>#REF!</v>
      </c>
    </row>
    <row r="133" spans="1:3">
      <c r="A133" s="18" t="s">
        <v>59</v>
      </c>
      <c r="B133" s="28" t="s">
        <v>99</v>
      </c>
      <c r="C133" s="46">
        <f>IF(('Evalusi Mutu'!D128=0),"",'Evalusi Mutu'!D128)</f>
        <v>3</v>
      </c>
    </row>
    <row r="134" spans="1:3">
      <c r="B134" s="28" t="s">
        <v>98</v>
      </c>
      <c r="C134" s="46">
        <f>IF(('Evalusi Mutu'!D129=0),"",'Evalusi Mutu'!D129)</f>
        <v>4</v>
      </c>
    </row>
    <row r="135" spans="1:3">
      <c r="B135" s="37" t="s">
        <v>66</v>
      </c>
      <c r="C135" s="47" t="str">
        <f>IFERROR(AVERAGE(C119:C134),"")</f>
        <v/>
      </c>
    </row>
    <row r="136" spans="1:3">
      <c r="B136" s="33"/>
    </row>
    <row r="137" spans="1:3">
      <c r="B137" s="33"/>
    </row>
    <row r="138" spans="1:3" ht="15.75">
      <c r="A138" s="31" t="s">
        <v>33</v>
      </c>
      <c r="B138" s="33"/>
    </row>
    <row r="139" spans="1:3">
      <c r="A139" s="18" t="s">
        <v>60</v>
      </c>
      <c r="B139" s="28" t="s">
        <v>108</v>
      </c>
      <c r="C139" s="46">
        <f>IF(('Evalusi Mutu'!D136=0),"",'Evalusi Mutu'!D136)</f>
        <v>0.92</v>
      </c>
    </row>
    <row r="140" spans="1:3">
      <c r="B140" s="28" t="s">
        <v>109</v>
      </c>
      <c r="C140" s="46">
        <f>IF(('Evalusi Mutu'!D137=0),"",'Evalusi Mutu'!D137)</f>
        <v>0.92</v>
      </c>
    </row>
    <row r="141" spans="1:3">
      <c r="B141" s="28" t="s">
        <v>110</v>
      </c>
      <c r="C141" s="46">
        <f>IF(('Evalusi Mutu'!D141=0),"",'Evalusi Mutu'!D141)</f>
        <v>4</v>
      </c>
    </row>
    <row r="142" spans="1:3">
      <c r="B142" s="28" t="s">
        <v>187</v>
      </c>
      <c r="C142" s="46">
        <f>IF(('Evalusi Mutu'!D142=0),"",'Evalusi Mutu'!D142)</f>
        <v>4</v>
      </c>
    </row>
    <row r="143" spans="1:3">
      <c r="A143" s="18" t="s">
        <v>61</v>
      </c>
      <c r="B143" s="28" t="s">
        <v>111</v>
      </c>
      <c r="C143" s="46">
        <f>IF(('Evalusi Mutu'!D145=0),"",'Evalusi Mutu'!D145)</f>
        <v>4</v>
      </c>
    </row>
    <row r="144" spans="1:3">
      <c r="B144" s="28" t="s">
        <v>112</v>
      </c>
      <c r="C144" s="46">
        <f>IF(('Evalusi Mutu'!D146=0),"",'Evalusi Mutu'!D146)</f>
        <v>2</v>
      </c>
    </row>
    <row r="145" spans="1:3">
      <c r="A145" s="18" t="s">
        <v>62</v>
      </c>
      <c r="B145" s="28" t="s">
        <v>113</v>
      </c>
      <c r="C145" s="46">
        <f>IF(('Evalusi Mutu'!D147=0),"",'Evalusi Mutu'!D147)</f>
        <v>4</v>
      </c>
    </row>
    <row r="146" spans="1:3">
      <c r="B146" s="28" t="s">
        <v>114</v>
      </c>
      <c r="C146" s="46">
        <f>IF(('Evalusi Mutu'!D148=0),"",'Evalusi Mutu'!D148)</f>
        <v>2.9</v>
      </c>
    </row>
    <row r="147" spans="1:3">
      <c r="B147" s="37" t="s">
        <v>66</v>
      </c>
      <c r="C147" s="47">
        <f>IFERROR(AVERAGE(C139:C146),"")</f>
        <v>2.8424999999999998</v>
      </c>
    </row>
  </sheetData>
  <sheetProtection selectLockedCells="1"/>
  <mergeCells count="2">
    <mergeCell ref="A12:E12"/>
    <mergeCell ref="A4:E4"/>
  </mergeCells>
  <conditionalFormatting sqref="G5:G12">
    <cfRule type="containsText" dxfId="17" priority="8" operator="containsText" text="cukup">
      <formula>NOT(ISERROR(SEARCH("cukup",G5)))</formula>
    </cfRule>
    <cfRule type="containsText" dxfId="16" priority="9" operator="containsText" text="Sangat Baik">
      <formula>NOT(ISERROR(SEARCH("Sangat Baik",G5)))</formula>
    </cfRule>
    <cfRule type="containsText" dxfId="15" priority="10" operator="containsText" text="Baik">
      <formula>NOT(ISERROR(SEARCH("Baik",G5)))</formula>
    </cfRule>
    <cfRule type="containsText" dxfId="14" priority="11" operator="containsText" text="Kurang">
      <formula>NOT(ISERROR(SEARCH("Kurang",G5)))</formula>
    </cfRule>
    <cfRule type="containsText" dxfId="13" priority="12" operator="containsText" text="Sangat Kurang">
      <formula>NOT(ISERROR(SEARCH("Sangat Kurang",G5)))</formula>
    </cfRule>
  </conditionalFormatting>
  <conditionalFormatting sqref="G5:G12">
    <cfRule type="containsText" dxfId="12" priority="7" operator="containsText" text="Sangat Kurang">
      <formula>NOT(ISERROR(SEARCH("Sangat Kurang",G5)))</formula>
    </cfRule>
  </conditionalFormatting>
  <pageMargins left="0.70866141732283472" right="0.70866141732283472" top="0.74803149606299213" bottom="0.74803149606299213" header="0.31496062992125984" footer="0.31496062992125984"/>
  <pageSetup paperSize="9" scale="88" orientation="landscape"/>
  <rowBreaks count="6" manualBreakCount="6">
    <brk id="23" max="16383" man="1"/>
    <brk id="38" max="16383" man="1"/>
    <brk id="58" max="16383" man="1"/>
    <brk id="86" max="16383" man="1"/>
    <brk id="116" max="16383" man="1"/>
    <brk id="136"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dimension ref="A2:C103"/>
  <sheetViews>
    <sheetView workbookViewId="0">
      <selection activeCell="A9" sqref="A9"/>
    </sheetView>
  </sheetViews>
  <sheetFormatPr defaultColWidth="8.85546875" defaultRowHeight="15"/>
  <cols>
    <col min="3" max="3" width="8.85546875" style="36"/>
  </cols>
  <sheetData>
    <row r="2" spans="1:3">
      <c r="A2" s="39"/>
      <c r="B2" s="39"/>
      <c r="C2" s="53"/>
    </row>
    <row r="3" spans="1:3">
      <c r="A3" s="40" t="s">
        <v>19</v>
      </c>
      <c r="B3" s="40" t="s">
        <v>67</v>
      </c>
      <c r="C3" s="53"/>
    </row>
    <row r="4" spans="1:3">
      <c r="A4" s="28" t="s">
        <v>34</v>
      </c>
      <c r="B4" s="29">
        <f>IF(('Peta per standar'!C15=0),"",'Peta per standar'!C15)</f>
        <v>3</v>
      </c>
      <c r="C4" s="53"/>
    </row>
    <row r="5" spans="1:3">
      <c r="A5" s="144" t="s">
        <v>35</v>
      </c>
      <c r="B5" s="143">
        <f>IF(('Peta per standar'!C16=0),"",'Peta per standar'!C16)</f>
        <v>1</v>
      </c>
      <c r="C5" s="53"/>
    </row>
    <row r="6" spans="1:3">
      <c r="A6" s="28">
        <v>1.2</v>
      </c>
      <c r="B6" s="29">
        <f>IF(('Peta per standar'!C17=0),"",'Peta per standar'!C17)</f>
        <v>4</v>
      </c>
      <c r="C6" s="53"/>
    </row>
    <row r="7" spans="1:3">
      <c r="A7" s="144">
        <v>2.1</v>
      </c>
      <c r="B7" s="143">
        <f>IF(('Peta per standar'!C26=0),"",'Peta per standar'!C26)</f>
        <v>1</v>
      </c>
      <c r="C7" s="53"/>
    </row>
    <row r="8" spans="1:3">
      <c r="A8" s="28">
        <v>2.2000000000000002</v>
      </c>
      <c r="B8" s="29">
        <f>IF(('Peta per standar'!C27=0),"",'Peta per standar'!C27)</f>
        <v>2</v>
      </c>
      <c r="C8" s="53"/>
    </row>
    <row r="9" spans="1:3">
      <c r="A9" s="144">
        <v>2.2999999999999998</v>
      </c>
      <c r="B9" s="143">
        <f>IF(('Peta per standar'!C28=0),"",'Peta per standar'!C28)</f>
        <v>1</v>
      </c>
      <c r="C9" s="53"/>
    </row>
    <row r="10" spans="1:3">
      <c r="A10" s="28">
        <v>2.4</v>
      </c>
      <c r="B10" s="29">
        <f>IF(('Peta per standar'!C29=0),"",'Peta per standar'!C29)</f>
        <v>3</v>
      </c>
      <c r="C10" s="53"/>
    </row>
    <row r="11" spans="1:3">
      <c r="A11" s="28">
        <v>2.5</v>
      </c>
      <c r="B11" s="29">
        <f>IF(('Peta per standar'!C30=0),"",'Peta per standar'!C30)</f>
        <v>3</v>
      </c>
      <c r="C11" s="53"/>
    </row>
    <row r="12" spans="1:3">
      <c r="A12" s="28">
        <v>2.6</v>
      </c>
      <c r="B12" s="29">
        <f>IF(('Peta per standar'!C31=0),"",'Peta per standar'!C31)</f>
        <v>3</v>
      </c>
      <c r="C12" s="53"/>
    </row>
    <row r="13" spans="1:3">
      <c r="A13" s="28" t="s">
        <v>138</v>
      </c>
      <c r="B13" s="29">
        <f>IF(('Peta per standar'!C40=0),"",'Peta per standar'!C40)</f>
        <v>1</v>
      </c>
      <c r="C13" s="53"/>
    </row>
    <row r="14" spans="1:3">
      <c r="A14" s="28" t="s">
        <v>139</v>
      </c>
      <c r="B14" s="29">
        <f>IF(('Peta per standar'!C41=0),"",'Peta per standar'!C41)</f>
        <v>4</v>
      </c>
      <c r="C14" s="53"/>
    </row>
    <row r="15" spans="1:3">
      <c r="A15" s="28" t="s">
        <v>140</v>
      </c>
      <c r="B15" s="29">
        <f>IF(('Peta per standar'!C42=0),"",'Peta per standar'!C42)</f>
        <v>4</v>
      </c>
      <c r="C15" s="53"/>
    </row>
    <row r="16" spans="1:3">
      <c r="A16" s="28" t="s">
        <v>141</v>
      </c>
      <c r="B16" s="29">
        <f>IF(('Peta per standar'!C43=0),"",'Peta per standar'!C43)</f>
        <v>4</v>
      </c>
      <c r="C16" s="53"/>
    </row>
    <row r="17" spans="1:3">
      <c r="A17" s="28" t="s">
        <v>73</v>
      </c>
      <c r="B17" s="29">
        <f>IF(('Peta per standar'!C44=0),"",'Peta per standar'!C44)</f>
        <v>4</v>
      </c>
      <c r="C17" s="53"/>
    </row>
    <row r="18" spans="1:3">
      <c r="A18" s="28" t="s">
        <v>142</v>
      </c>
      <c r="B18" s="29">
        <f>IF(('Peta per standar'!C45=0),"",'Peta per standar'!C45)</f>
        <v>2</v>
      </c>
      <c r="C18" s="53"/>
    </row>
    <row r="19" spans="1:3">
      <c r="A19" s="28" t="s">
        <v>143</v>
      </c>
      <c r="B19" s="29" t="e">
        <f>IF(('Peta per standar'!C46=0),"",'Peta per standar'!C46)</f>
        <v>#REF!</v>
      </c>
      <c r="C19" s="53"/>
    </row>
    <row r="20" spans="1:3">
      <c r="A20" s="28" t="s">
        <v>144</v>
      </c>
      <c r="B20" s="29">
        <f>IF(('Peta per standar'!C47=0),"",'Peta per standar'!C47)</f>
        <v>4</v>
      </c>
      <c r="C20" s="53"/>
    </row>
    <row r="21" spans="1:3">
      <c r="A21" s="28" t="s">
        <v>74</v>
      </c>
      <c r="B21" s="29" t="e">
        <f>IF(('Peta per standar'!C48=0),"",'Peta per standar'!C48)</f>
        <v>#REF!</v>
      </c>
      <c r="C21" s="53"/>
    </row>
    <row r="22" spans="1:3">
      <c r="A22" s="28" t="s">
        <v>75</v>
      </c>
      <c r="B22" s="29" t="e">
        <f>IF(('Peta per standar'!C49=0),"",'Peta per standar'!C49)</f>
        <v>#REF!</v>
      </c>
      <c r="C22" s="53"/>
    </row>
    <row r="23" spans="1:3">
      <c r="A23" s="28" t="s">
        <v>145</v>
      </c>
      <c r="B23" s="29">
        <f>IF(('Peta per standar'!C50=0),"",'Peta per standar'!C50)</f>
        <v>3</v>
      </c>
      <c r="C23" s="53"/>
    </row>
    <row r="24" spans="1:3">
      <c r="A24" s="28" t="s">
        <v>146</v>
      </c>
      <c r="B24" s="29" t="e">
        <f>IF(('Peta per standar'!C51=0),"",'Peta per standar'!C51)</f>
        <v>#REF!</v>
      </c>
      <c r="C24" s="53"/>
    </row>
    <row r="25" spans="1:3">
      <c r="A25" s="28" t="s">
        <v>147</v>
      </c>
      <c r="B25" s="29">
        <f>IF(('Peta per standar'!C52=0),"",'Peta per standar'!C52)</f>
        <v>3</v>
      </c>
      <c r="C25" s="53"/>
    </row>
    <row r="26" spans="1:3">
      <c r="A26" s="28" t="s">
        <v>148</v>
      </c>
      <c r="B26" s="29">
        <f>IF(('Peta per standar'!C53=0),"",'Peta per standar'!C53)</f>
        <v>4</v>
      </c>
      <c r="C26" s="53"/>
    </row>
    <row r="27" spans="1:3">
      <c r="A27" s="28" t="s">
        <v>149</v>
      </c>
      <c r="B27" s="29" t="e">
        <f>IF(('Peta per standar'!C54=0),"",'Peta per standar'!C54)</f>
        <v>#REF!</v>
      </c>
      <c r="C27" s="53"/>
    </row>
    <row r="28" spans="1:3">
      <c r="A28" s="28" t="s">
        <v>150</v>
      </c>
      <c r="B28" s="29">
        <f>IF(('Peta per standar'!C55=0),"",'Peta per standar'!C55)</f>
        <v>3</v>
      </c>
      <c r="C28" s="53"/>
    </row>
    <row r="29" spans="1:3">
      <c r="A29" s="28" t="s">
        <v>76</v>
      </c>
      <c r="B29" s="29" t="e">
        <f>IF(('Peta per standar'!C56=0),"",'Peta per standar'!C56)</f>
        <v>#REF!</v>
      </c>
      <c r="C29" s="53"/>
    </row>
    <row r="30" spans="1:3">
      <c r="A30" s="28" t="s">
        <v>77</v>
      </c>
      <c r="B30" s="29">
        <f>IF(('Peta per standar'!C61=0),"",'Peta per standar'!C61)</f>
        <v>3</v>
      </c>
      <c r="C30" s="53"/>
    </row>
    <row r="31" spans="1:3">
      <c r="A31" s="28" t="s">
        <v>78</v>
      </c>
      <c r="B31" s="29">
        <f>IF(('Peta per standar'!C62=0),"",'Peta per standar'!C62)</f>
        <v>3</v>
      </c>
      <c r="C31" s="53"/>
    </row>
    <row r="32" spans="1:3">
      <c r="A32" s="28" t="s">
        <v>79</v>
      </c>
      <c r="B32" s="29">
        <f>IF(('Peta per standar'!C63=0),"",'Peta per standar'!C63)</f>
        <v>3</v>
      </c>
      <c r="C32" s="53"/>
    </row>
    <row r="33" spans="1:3">
      <c r="A33" s="28" t="s">
        <v>151</v>
      </c>
      <c r="B33" s="29">
        <f>IF(('Peta per standar'!C64=0),"",'Peta per standar'!C64)</f>
        <v>3</v>
      </c>
      <c r="C33" s="53"/>
    </row>
    <row r="34" spans="1:3">
      <c r="A34" s="28" t="s">
        <v>152</v>
      </c>
      <c r="B34" s="29">
        <f>IF(('Peta per standar'!C65=0),"",'Peta per standar'!C65)</f>
        <v>1</v>
      </c>
      <c r="C34" s="53"/>
    </row>
    <row r="35" spans="1:3">
      <c r="A35" s="28" t="s">
        <v>153</v>
      </c>
      <c r="B35" s="29" t="e">
        <f>IF(('Peta per standar'!C66=0),"",'Peta per standar'!C66)</f>
        <v>#REF!</v>
      </c>
      <c r="C35" s="53"/>
    </row>
    <row r="36" spans="1:3">
      <c r="A36" s="28" t="s">
        <v>152</v>
      </c>
      <c r="B36" s="29">
        <f>IF(('Peta per standar'!C67=0),"",'Peta per standar'!C67)</f>
        <v>4</v>
      </c>
      <c r="C36" s="53"/>
    </row>
    <row r="37" spans="1:3">
      <c r="A37" s="28" t="s">
        <v>154</v>
      </c>
      <c r="B37" s="29">
        <f>IF(('Peta per standar'!C68=0),"",'Peta per standar'!C68)</f>
        <v>1</v>
      </c>
      <c r="C37" s="53"/>
    </row>
    <row r="38" spans="1:3">
      <c r="A38" s="28" t="s">
        <v>80</v>
      </c>
      <c r="B38" s="29" t="e">
        <f>IF(('Peta per standar'!C69=0),"",'Peta per standar'!C69)</f>
        <v>#REF!</v>
      </c>
      <c r="C38" s="53"/>
    </row>
    <row r="39" spans="1:3">
      <c r="A39" s="28" t="s">
        <v>81</v>
      </c>
      <c r="B39" s="29" t="e">
        <f>IF(('Peta per standar'!C70=0),"",'Peta per standar'!C70)</f>
        <v>#REF!</v>
      </c>
      <c r="C39" s="53"/>
    </row>
    <row r="40" spans="1:3">
      <c r="A40" s="28" t="s">
        <v>81</v>
      </c>
      <c r="B40" s="29" t="e">
        <f>IF(('Peta per standar'!C71=0),"",'Peta per standar'!C71)</f>
        <v>#REF!</v>
      </c>
      <c r="C40" s="53"/>
    </row>
    <row r="41" spans="1:3">
      <c r="A41" s="28" t="s">
        <v>82</v>
      </c>
      <c r="B41" s="29">
        <f>IF(('Peta per standar'!C72=0),"",'Peta per standar'!C72)</f>
        <v>4</v>
      </c>
      <c r="C41" s="53"/>
    </row>
    <row r="42" spans="1:3">
      <c r="A42" s="28" t="s">
        <v>155</v>
      </c>
      <c r="B42" s="29" t="e">
        <f>IF(('Peta per standar'!C73=0),"",'Peta per standar'!C73)</f>
        <v>#REF!</v>
      </c>
      <c r="C42" s="53"/>
    </row>
    <row r="43" spans="1:3">
      <c r="A43" s="28" t="s">
        <v>156</v>
      </c>
      <c r="B43" s="29" t="e">
        <f>IF(('Peta per standar'!C74=0),"",'Peta per standar'!C74)</f>
        <v>#REF!</v>
      </c>
      <c r="C43" s="53"/>
    </row>
    <row r="44" spans="1:3">
      <c r="A44" s="28" t="s">
        <v>83</v>
      </c>
      <c r="B44" s="29">
        <f>IF(('Peta per standar'!C75=0),"",'Peta per standar'!C75)</f>
        <v>4</v>
      </c>
      <c r="C44" s="53"/>
    </row>
    <row r="45" spans="1:3">
      <c r="A45" s="28" t="s">
        <v>84</v>
      </c>
      <c r="B45" s="29">
        <f>IF(('Peta per standar'!C76=0),"",'Peta per standar'!C76)</f>
        <v>4</v>
      </c>
      <c r="C45" s="53"/>
    </row>
    <row r="46" spans="1:3">
      <c r="A46" s="28" t="s">
        <v>85</v>
      </c>
      <c r="B46" s="29">
        <f>IF(('Peta per standar'!C77=0),"",'Peta per standar'!C77)</f>
        <v>4</v>
      </c>
      <c r="C46" s="53"/>
    </row>
    <row r="47" spans="1:3">
      <c r="A47" s="28" t="s">
        <v>86</v>
      </c>
      <c r="B47" s="29">
        <f>IF(('Peta per standar'!C78=0),"",'Peta per standar'!C78)</f>
        <v>4</v>
      </c>
      <c r="C47" s="53"/>
    </row>
    <row r="48" spans="1:3">
      <c r="A48" s="28" t="s">
        <v>87</v>
      </c>
      <c r="B48" s="29">
        <f>IF(('Peta per standar'!C79=0),"",'Peta per standar'!C79)</f>
        <v>4</v>
      </c>
      <c r="C48" s="53"/>
    </row>
    <row r="49" spans="1:3">
      <c r="A49" s="28" t="s">
        <v>157</v>
      </c>
      <c r="B49" s="29">
        <f>IF(('Peta per standar'!C80=0),"",'Peta per standar'!C80)</f>
        <v>1</v>
      </c>
      <c r="C49" s="53"/>
    </row>
    <row r="50" spans="1:3">
      <c r="A50" s="28" t="s">
        <v>158</v>
      </c>
      <c r="B50" s="29">
        <f>IF(('Peta per standar'!C81=0),"",'Peta per standar'!C81)</f>
        <v>3</v>
      </c>
      <c r="C50" s="53"/>
    </row>
    <row r="51" spans="1:3">
      <c r="A51" s="28" t="s">
        <v>159</v>
      </c>
      <c r="B51" s="29">
        <f>IF(('Peta per standar'!C82=0),"",'Peta per standar'!C82)</f>
        <v>3</v>
      </c>
      <c r="C51" s="53"/>
    </row>
    <row r="52" spans="1:3">
      <c r="A52" s="28" t="s">
        <v>88</v>
      </c>
      <c r="B52" s="29">
        <f>IF(('Peta per standar'!C83=0),"",'Peta per standar'!C83)</f>
        <v>2</v>
      </c>
      <c r="C52" s="53"/>
    </row>
    <row r="53" spans="1:3">
      <c r="A53" s="60" t="s">
        <v>160</v>
      </c>
      <c r="B53" s="29">
        <f>IF(('Peta per standar'!C88=0),"",'Peta per standar'!C88)</f>
        <v>4</v>
      </c>
      <c r="C53" s="53"/>
    </row>
    <row r="54" spans="1:3">
      <c r="A54" s="28" t="s">
        <v>161</v>
      </c>
      <c r="B54" s="29">
        <f>IF(('Peta per standar'!C89=0),"",'Peta per standar'!C89)</f>
        <v>4</v>
      </c>
      <c r="C54" s="53"/>
    </row>
    <row r="55" spans="1:3">
      <c r="A55" s="60" t="s">
        <v>162</v>
      </c>
      <c r="B55" s="29">
        <f>IF(('Peta per standar'!C90=0),"",'Peta per standar'!C90)</f>
        <v>4</v>
      </c>
      <c r="C55" s="53"/>
    </row>
    <row r="56" spans="1:3">
      <c r="A56" s="28" t="s">
        <v>163</v>
      </c>
      <c r="B56" s="29">
        <f>IF(('Peta per standar'!C91=0),"",'Peta per standar'!C91)</f>
        <v>4</v>
      </c>
      <c r="C56" s="53"/>
    </row>
    <row r="57" spans="1:3">
      <c r="A57" s="28" t="s">
        <v>164</v>
      </c>
      <c r="B57" s="29" t="e">
        <f>IF(('Peta per standar'!C92=0),"",'Peta per standar'!C92)</f>
        <v>#REF!</v>
      </c>
      <c r="C57" s="53"/>
    </row>
    <row r="58" spans="1:3">
      <c r="A58" s="28" t="s">
        <v>165</v>
      </c>
      <c r="B58" s="29">
        <f>IF(('Peta per standar'!C93=0),"",'Peta per standar'!C93)</f>
        <v>4</v>
      </c>
      <c r="C58" s="53"/>
    </row>
    <row r="59" spans="1:3">
      <c r="A59" s="28" t="s">
        <v>166</v>
      </c>
      <c r="B59" s="29" t="e">
        <f>IF(('Peta per standar'!C94=0),"",'Peta per standar'!C94)</f>
        <v>#REF!</v>
      </c>
      <c r="C59" s="53"/>
    </row>
    <row r="60" spans="1:3">
      <c r="A60" s="28" t="s">
        <v>167</v>
      </c>
      <c r="B60" s="29">
        <f>IF(('Peta per standar'!C95=0),"",'Peta per standar'!C95)</f>
        <v>4</v>
      </c>
      <c r="C60" s="53"/>
    </row>
    <row r="61" spans="1:3">
      <c r="A61" s="28" t="s">
        <v>168</v>
      </c>
      <c r="B61" s="29">
        <f>IF(('Peta per standar'!C96=0),"",'Peta per standar'!C96)</f>
        <v>4</v>
      </c>
      <c r="C61" s="53"/>
    </row>
    <row r="62" spans="1:3">
      <c r="A62" s="28" t="s">
        <v>169</v>
      </c>
      <c r="B62" s="29">
        <f>IF(('Peta per standar'!C97=0),"",'Peta per standar'!C97)</f>
        <v>3</v>
      </c>
      <c r="C62" s="53"/>
    </row>
    <row r="63" spans="1:3">
      <c r="A63" s="28" t="s">
        <v>170</v>
      </c>
      <c r="B63" s="29" t="str">
        <f>IF(('Peta per standar'!C98=0),"",'Peta per standar'!C98)</f>
        <v/>
      </c>
      <c r="C63" s="53"/>
    </row>
    <row r="64" spans="1:3">
      <c r="A64" s="28" t="s">
        <v>94</v>
      </c>
      <c r="B64" s="29">
        <f>IF(('Peta per standar'!C99=0),"",'Peta per standar'!C99)</f>
        <v>4</v>
      </c>
      <c r="C64" s="53"/>
    </row>
    <row r="65" spans="1:3">
      <c r="A65" s="28" t="s">
        <v>174</v>
      </c>
      <c r="B65" s="29">
        <f>IF(('Peta per standar'!C100=0),"",'Peta per standar'!C100)</f>
        <v>3</v>
      </c>
      <c r="C65" s="53"/>
    </row>
    <row r="66" spans="1:3">
      <c r="A66" s="28" t="s">
        <v>171</v>
      </c>
      <c r="B66" s="29">
        <f>IF(('Peta per standar'!C101=0),"",'Peta per standar'!C101)</f>
        <v>3</v>
      </c>
      <c r="C66" s="53"/>
    </row>
    <row r="67" spans="1:3">
      <c r="A67" s="28" t="s">
        <v>172</v>
      </c>
      <c r="B67" s="29" t="e">
        <f>IF(('Peta per standar'!C102=0),"",'Peta per standar'!C102)</f>
        <v>#REF!</v>
      </c>
      <c r="C67" s="53"/>
    </row>
    <row r="68" spans="1:3">
      <c r="A68" s="28" t="s">
        <v>173</v>
      </c>
      <c r="B68" s="29" t="e">
        <f>IF(('Peta per standar'!C103=0),"",'Peta per standar'!C103)</f>
        <v>#REF!</v>
      </c>
      <c r="C68" s="53"/>
    </row>
    <row r="69" spans="1:3">
      <c r="A69" s="28" t="s">
        <v>175</v>
      </c>
      <c r="B69" s="29">
        <f>IF(('Peta per standar'!C104=0),"",'Peta per standar'!C104)</f>
        <v>4</v>
      </c>
      <c r="C69" s="53"/>
    </row>
    <row r="70" spans="1:3">
      <c r="A70" s="28" t="s">
        <v>176</v>
      </c>
      <c r="B70" s="29">
        <f>IF(('Peta per standar'!C105=0),"",'Peta per standar'!C105)</f>
        <v>3</v>
      </c>
      <c r="C70" s="53"/>
    </row>
    <row r="71" spans="1:3">
      <c r="A71" s="28" t="s">
        <v>177</v>
      </c>
      <c r="B71" s="29">
        <f>IF(('Peta per standar'!C106=0),"",'Peta per standar'!C106)</f>
        <v>3</v>
      </c>
      <c r="C71" s="53"/>
    </row>
    <row r="72" spans="1:3">
      <c r="A72" s="28" t="s">
        <v>178</v>
      </c>
      <c r="B72" s="29">
        <f>IF(('Peta per standar'!C107=0),"",'Peta per standar'!C107)</f>
        <v>3</v>
      </c>
      <c r="C72" s="53"/>
    </row>
    <row r="73" spans="1:3">
      <c r="A73" s="28" t="s">
        <v>179</v>
      </c>
      <c r="B73" s="29">
        <f>IF(('Peta per standar'!C108=0),"",'Peta per standar'!C108)</f>
        <v>4</v>
      </c>
      <c r="C73" s="53"/>
    </row>
    <row r="74" spans="1:3">
      <c r="A74" s="28" t="s">
        <v>93</v>
      </c>
      <c r="B74" s="29">
        <f>IF(('Peta per standar'!C109=0),"",'Peta per standar'!C109)</f>
        <v>4</v>
      </c>
      <c r="C74" s="53"/>
    </row>
    <row r="75" spans="1:3">
      <c r="A75" s="28" t="s">
        <v>92</v>
      </c>
      <c r="B75" s="29">
        <f>IF(('Peta per standar'!C110=0),"",'Peta per standar'!C110)</f>
        <v>2</v>
      </c>
      <c r="C75" s="53"/>
    </row>
    <row r="76" spans="1:3">
      <c r="A76" s="28" t="s">
        <v>91</v>
      </c>
      <c r="B76" s="29">
        <f>IF(('Peta per standar'!C111=0),"",'Peta per standar'!C111)</f>
        <v>4</v>
      </c>
      <c r="C76" s="53"/>
    </row>
    <row r="77" spans="1:3">
      <c r="A77" s="28" t="s">
        <v>90</v>
      </c>
      <c r="B77" s="29">
        <f>IF(('Peta per standar'!C112=0),"",'Peta per standar'!C112)</f>
        <v>3</v>
      </c>
      <c r="C77" s="53"/>
    </row>
    <row r="78" spans="1:3">
      <c r="A78" s="28" t="s">
        <v>89</v>
      </c>
      <c r="B78" s="29" t="e">
        <f>IF(('Peta per standar'!C113=0),"",'Peta per standar'!C113)</f>
        <v>#REF!</v>
      </c>
      <c r="C78" s="53"/>
    </row>
    <row r="79" spans="1:3">
      <c r="A79" s="28" t="s">
        <v>180</v>
      </c>
      <c r="B79" s="29">
        <f>IF(('Peta per standar'!C114=0),"",'Peta per standar'!C114)</f>
        <v>3</v>
      </c>
      <c r="C79" s="53"/>
    </row>
    <row r="80" spans="1:3">
      <c r="A80" s="28" t="s">
        <v>107</v>
      </c>
      <c r="B80" s="29">
        <f>IF(('Peta per standar'!C119=0),"",'Peta per standar'!C119)</f>
        <v>4</v>
      </c>
      <c r="C80" s="53"/>
    </row>
    <row r="81" spans="1:3">
      <c r="A81" s="28" t="s">
        <v>181</v>
      </c>
      <c r="B81" s="29">
        <f>IF(('Peta per standar'!C120=0),"",'Peta per standar'!C120)</f>
        <v>2</v>
      </c>
      <c r="C81" s="53"/>
    </row>
    <row r="82" spans="1:3">
      <c r="A82" s="28" t="s">
        <v>106</v>
      </c>
      <c r="B82" s="29">
        <f>IF(('Peta per standar'!C121=0),"",'Peta per standar'!C121)</f>
        <v>4</v>
      </c>
      <c r="C82" s="53"/>
    </row>
    <row r="83" spans="1:3">
      <c r="A83" s="28" t="s">
        <v>105</v>
      </c>
      <c r="B83" s="29">
        <f>IF(('Peta per standar'!C122=0),"",'Peta per standar'!C122)</f>
        <v>4</v>
      </c>
      <c r="C83" s="53"/>
    </row>
    <row r="84" spans="1:3">
      <c r="A84" s="28" t="s">
        <v>104</v>
      </c>
      <c r="B84" s="29">
        <f>IF(('Peta per standar'!C123=0),"",'Peta per standar'!C123)</f>
        <v>4</v>
      </c>
      <c r="C84" s="53"/>
    </row>
    <row r="85" spans="1:3">
      <c r="A85" s="28" t="s">
        <v>103</v>
      </c>
      <c r="B85" s="29">
        <f>IF(('Peta per standar'!C124=0),"",'Peta per standar'!C124)</f>
        <v>4</v>
      </c>
      <c r="C85" s="53"/>
    </row>
    <row r="86" spans="1:3">
      <c r="A86" s="28" t="s">
        <v>102</v>
      </c>
      <c r="B86" s="29">
        <f>IF(('Peta per standar'!C125=0),"",'Peta per standar'!C125)</f>
        <v>4</v>
      </c>
      <c r="C86" s="53"/>
    </row>
    <row r="87" spans="1:3">
      <c r="A87" s="28" t="s">
        <v>182</v>
      </c>
      <c r="B87" s="29">
        <f>IF(('Peta per standar'!C126=0),"",'Peta per standar'!C126)</f>
        <v>4</v>
      </c>
      <c r="C87" s="53"/>
    </row>
    <row r="88" spans="1:3">
      <c r="A88" s="28" t="s">
        <v>183</v>
      </c>
      <c r="B88" s="29" t="e">
        <f>IF(('Peta per standar'!C127=0),"",'Peta per standar'!C127)</f>
        <v>#REF!</v>
      </c>
      <c r="C88" s="53"/>
    </row>
    <row r="89" spans="1:3">
      <c r="A89" s="28" t="s">
        <v>184</v>
      </c>
      <c r="B89" s="29">
        <f>IF(('Peta per standar'!C128=0),"",'Peta per standar'!C128)</f>
        <v>4</v>
      </c>
      <c r="C89" s="53"/>
    </row>
    <row r="90" spans="1:3">
      <c r="A90" s="28" t="s">
        <v>185</v>
      </c>
      <c r="B90" s="29">
        <f>IF(('Peta per standar'!C129=0),"",'Peta per standar'!C129)</f>
        <v>4</v>
      </c>
      <c r="C90" s="53"/>
    </row>
    <row r="91" spans="1:3">
      <c r="A91" s="28" t="s">
        <v>186</v>
      </c>
      <c r="B91" s="29">
        <f>IF(('Peta per standar'!C130=0),"",'Peta per standar'!C130)</f>
        <v>4</v>
      </c>
      <c r="C91" s="53"/>
    </row>
    <row r="92" spans="1:3">
      <c r="A92" s="28" t="s">
        <v>101</v>
      </c>
      <c r="B92" s="29">
        <f>IF(('Peta per standar'!C131=0),"",'Peta per standar'!C131)</f>
        <v>4</v>
      </c>
      <c r="C92" s="53"/>
    </row>
    <row r="93" spans="1:3">
      <c r="A93" s="28" t="s">
        <v>100</v>
      </c>
      <c r="B93" s="29" t="e">
        <f>IF(('Peta per standar'!C132=0),"",'Peta per standar'!C132)</f>
        <v>#REF!</v>
      </c>
      <c r="C93" s="53"/>
    </row>
    <row r="94" spans="1:3">
      <c r="A94" s="28" t="s">
        <v>99</v>
      </c>
      <c r="B94" s="29">
        <f>IF(('Peta per standar'!C133=0),"",'Peta per standar'!C133)</f>
        <v>3</v>
      </c>
      <c r="C94" s="53"/>
    </row>
    <row r="95" spans="1:3">
      <c r="A95" s="28" t="s">
        <v>98</v>
      </c>
      <c r="B95" s="29">
        <f>IF(('Peta per standar'!C134=0),"",'Peta per standar'!C134)</f>
        <v>4</v>
      </c>
      <c r="C95" s="53"/>
    </row>
    <row r="96" spans="1:3">
      <c r="A96" s="28" t="s">
        <v>108</v>
      </c>
      <c r="B96" s="29">
        <f>IF(('Peta per standar'!C139=0),"",'Peta per standar'!C139)</f>
        <v>0.92</v>
      </c>
      <c r="C96" s="53"/>
    </row>
    <row r="97" spans="1:3">
      <c r="A97" s="28" t="s">
        <v>109</v>
      </c>
      <c r="B97" s="29">
        <f>IF(('Peta per standar'!C140=0),"",'Peta per standar'!C140)</f>
        <v>0.92</v>
      </c>
      <c r="C97" s="53"/>
    </row>
    <row r="98" spans="1:3">
      <c r="A98" s="28" t="s">
        <v>110</v>
      </c>
      <c r="B98" s="29">
        <f>IF(('Peta per standar'!C141=0),"",'Peta per standar'!C141)</f>
        <v>4</v>
      </c>
      <c r="C98" s="53"/>
    </row>
    <row r="99" spans="1:3">
      <c r="A99" s="28" t="s">
        <v>187</v>
      </c>
      <c r="B99" s="29">
        <f>IF(('Peta per standar'!C142=0),"",'Peta per standar'!C142)</f>
        <v>4</v>
      </c>
      <c r="C99" s="53"/>
    </row>
    <row r="100" spans="1:3">
      <c r="A100" s="28" t="s">
        <v>111</v>
      </c>
      <c r="B100" s="29">
        <f>IF(('Peta per standar'!C143=0),"",'Peta per standar'!C143)</f>
        <v>4</v>
      </c>
      <c r="C100" s="53"/>
    </row>
    <row r="101" spans="1:3">
      <c r="A101" s="28" t="s">
        <v>112</v>
      </c>
      <c r="B101" s="29">
        <f>IF(('Peta per standar'!C144=0),"",'Peta per standar'!C144)</f>
        <v>2</v>
      </c>
      <c r="C101" s="53"/>
    </row>
    <row r="102" spans="1:3">
      <c r="A102" s="28" t="s">
        <v>113</v>
      </c>
      <c r="B102" s="29">
        <f>IF(('Peta per standar'!C145=0),"",'Peta per standar'!C145)</f>
        <v>4</v>
      </c>
      <c r="C102" s="53"/>
    </row>
    <row r="103" spans="1:3">
      <c r="A103" s="28" t="s">
        <v>114</v>
      </c>
      <c r="B103" s="29">
        <f>IF(('Peta per standar'!C146=0),"",'Peta per standar'!C146)</f>
        <v>2.9</v>
      </c>
      <c r="C103" s="53"/>
    </row>
  </sheetData>
  <sheetProtection selectLockedCells="1" autoFilter="0"/>
  <autoFilter ref="A3:B103"/>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Evalusi Mutu</vt:lpstr>
      <vt:lpstr>Peta per standar</vt:lpstr>
      <vt:lpstr>Peta Capaian Total</vt:lpstr>
      <vt:lpstr>'Evalusi Mutu'!_Toc122838036</vt:lpstr>
      <vt:lpstr>'Evalusi Mutu'!OLE_LINK17</vt:lpstr>
      <vt:lpstr>'Evalusi Mutu'!OLE_LINK19</vt:lpstr>
      <vt:lpstr>'Evalusi Mutu'!OLE_LINK20</vt:lpstr>
      <vt:lpstr>'Evalusi Mutu'!OLE_LINK21</vt:lpstr>
      <vt:lpstr>'Evalusi Mutu'!OLE_LINK24</vt:lpstr>
      <vt:lpstr>'Evalusi Mutu'!OLE_LINK27</vt:lpstr>
      <vt:lpstr>'Evalusi Mutu'!OLE_LINK61</vt:lpstr>
      <vt:lpstr>'Evalusi Mutu'!OLE_LINK68</vt:lpstr>
      <vt:lpstr>'Evalusi Mutu'!OLE_LINK70</vt:lpstr>
      <vt:lpstr>'Evalusi Mutu'!OLE_LINK75</vt:lpstr>
      <vt:lpstr>'Evalusi Mutu'!OLE_LINK79</vt:lpstr>
      <vt:lpstr>'Evalusi Mutu'!Print_Area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ANWARSYAM</dc:creator>
  <cp:lastModifiedBy>acer</cp:lastModifiedBy>
  <cp:lastPrinted>2013-01-03T03:53:07Z</cp:lastPrinted>
  <dcterms:created xsi:type="dcterms:W3CDTF">2012-11-13T08:08:56Z</dcterms:created>
  <dcterms:modified xsi:type="dcterms:W3CDTF">2018-11-23T04:32:07Z</dcterms:modified>
</cp:coreProperties>
</file>