
<file path=[Content_Types].xml><?xml version="1.0" encoding="utf-8"?>
<Types xmlns="http://schemas.openxmlformats.org/package/2006/content-types">
  <Default Extension="bin" ContentType="application/vnd.openxmlformats-officedocument.spreadsheetml.printerSettings"/>
  <Override PartName="/xl/embeddings/oleObject7.bin" ContentType="application/vnd.openxmlformats-officedocument.oleObject"/>
  <Override PartName="/xl/embeddings/oleObject8.bin" ContentType="application/vnd.openxmlformats-officedocument.oleObject"/>
  <Override PartName="/xl/charts/chart6.xml" ContentType="application/vnd.openxmlformats-officedocument.drawingml.chart+xml"/>
  <Override PartName="/xl/charts/chart7.xml" ContentType="application/vnd.openxmlformats-officedocument.drawingml.chart+xml"/>
  <Override PartName="/xl/theme/theme1.xml" ContentType="application/vnd.openxmlformats-officedocument.theme+xml"/>
  <Override PartName="/xl/styles.xml" ContentType="application/vnd.openxmlformats-officedocument.spreadsheetml.styles+xml"/>
  <Override PartName="/xl/embeddings/oleObject5.bin" ContentType="application/vnd.openxmlformats-officedocument.oleObject"/>
  <Override PartName="/xl/embeddings/oleObject6.bin" ContentType="application/vnd.openxmlformats-officedocument.oleObject"/>
  <Override PartName="/xl/embeddings/oleObject12.bin" ContentType="application/vnd.openxmlformats-officedocument.oleObject"/>
  <Override PartName="/xl/embeddings/oleObject13.bin" ContentType="application/vnd.openxmlformats-officedocument.oleObject"/>
  <Override PartName="/xl/charts/chart4.xml" ContentType="application/vnd.openxmlformats-officedocument.drawingml.chart+xml"/>
  <Override PartName="/xl/charts/chart5.xml" ContentType="application/vnd.openxmlformats-officedocument.drawingml.chart+xml"/>
  <Override PartName="/xl/embeddings/oleObject3.bin" ContentType="application/vnd.openxmlformats-officedocument.oleObject"/>
  <Override PartName="/xl/embeddings/oleObject4.bin" ContentType="application/vnd.openxmlformats-officedocument.oleObject"/>
  <Override PartName="/xl/embeddings/oleObject10.bin" ContentType="application/vnd.openxmlformats-officedocument.oleObject"/>
  <Override PartName="/xl/embeddings/oleObject11.bin" ContentType="application/vnd.openxmlformats-officedocument.oleObject"/>
  <Default Extension="wmf" ContentType="image/x-wmf"/>
  <Default Extension="emf" ContentType="image/x-emf"/>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embeddings/oleObject1.bin" ContentType="application/vnd.openxmlformats-officedocument.oleObject"/>
  <Override PartName="/xl/embeddings/oleObject2.bin" ContentType="application/vnd.openxmlformats-officedocument.oleObject"/>
  <Override PartName="/xl/charts/chart1.xml" ContentType="application/vnd.openxmlformats-officedocument.drawingml.char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xl/embeddings/oleObject9.bin" ContentType="application/vnd.openxmlformats-officedocument.oleObject"/>
  <Override PartName="/xl/charts/chart8.xml" ContentType="application/vnd.openxmlformats-officedocument.drawingml.char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autoCompressPictures="0"/>
  <bookViews>
    <workbookView xWindow="-15" yWindow="-465" windowWidth="15600" windowHeight="9240"/>
  </bookViews>
  <sheets>
    <sheet name="Evalusi Mutu" sheetId="3" r:id="rId1"/>
    <sheet name="Peta per standar" sheetId="5" r:id="rId2"/>
    <sheet name="Peta Capaian Total" sheetId="6" r:id="rId3"/>
  </sheets>
  <definedNames>
    <definedName name="_xlnm._FilterDatabase" localSheetId="2" hidden="1">'Peta Capaian Total'!$A$3:$B$103</definedName>
    <definedName name="_Toc122838036" localSheetId="0">'Evalusi Mutu'!$A$146</definedName>
    <definedName name="_xlnm.Print_Area" localSheetId="0">'Evalusi Mutu'!$A$1:$L$153</definedName>
  </definedNames>
  <calcPr calcId="124519"/>
  <extLst>
    <ext xmlns:mx="http://schemas.microsoft.com/office/mac/excel/2008/main" uri="{7523E5D3-25F3-A5E0-1632-64F254C22452}">
      <mx:ArchID Flags="2"/>
    </ext>
  </extLst>
</workbook>
</file>

<file path=xl/calcChain.xml><?xml version="1.0" encoding="utf-8"?>
<calcChain xmlns="http://schemas.openxmlformats.org/spreadsheetml/2006/main">
  <c r="G147" i="3"/>
  <c r="G146"/>
  <c r="G145"/>
  <c r="G144"/>
  <c r="G143"/>
  <c r="G142"/>
  <c r="G140"/>
  <c r="G133"/>
  <c r="G132"/>
  <c r="G131"/>
  <c r="G130"/>
  <c r="G129"/>
  <c r="G128"/>
  <c r="G127"/>
  <c r="G126"/>
  <c r="G125"/>
  <c r="G124"/>
  <c r="G123"/>
  <c r="G122"/>
  <c r="G121"/>
  <c r="G120"/>
  <c r="G119"/>
  <c r="G118"/>
  <c r="G111"/>
  <c r="G110"/>
  <c r="G109"/>
  <c r="G108"/>
  <c r="G107"/>
  <c r="G106"/>
  <c r="G105"/>
  <c r="G104"/>
  <c r="G103"/>
  <c r="G102"/>
  <c r="G101"/>
  <c r="G100"/>
  <c r="G99"/>
  <c r="G98"/>
  <c r="G97"/>
  <c r="G96"/>
  <c r="G95"/>
  <c r="G94"/>
  <c r="G93"/>
  <c r="G92"/>
  <c r="G91"/>
  <c r="G90"/>
  <c r="G89"/>
  <c r="G88"/>
  <c r="G87"/>
  <c r="G86"/>
  <c r="G85"/>
  <c r="G78"/>
  <c r="G77"/>
  <c r="G76"/>
  <c r="G75"/>
  <c r="G74"/>
  <c r="G73"/>
  <c r="G72"/>
  <c r="G71"/>
  <c r="G70"/>
  <c r="G69"/>
  <c r="G68"/>
  <c r="G67"/>
  <c r="G66"/>
  <c r="G65"/>
  <c r="G64"/>
  <c r="G63"/>
  <c r="G62"/>
  <c r="G61"/>
  <c r="G60"/>
  <c r="G59"/>
  <c r="G58"/>
  <c r="G57"/>
  <c r="G56"/>
  <c r="G49"/>
  <c r="G48"/>
  <c r="G47"/>
  <c r="G46"/>
  <c r="G45"/>
  <c r="G44"/>
  <c r="G43"/>
  <c r="G42"/>
  <c r="G41"/>
  <c r="G40"/>
  <c r="G39"/>
  <c r="G38"/>
  <c r="G37"/>
  <c r="G36"/>
  <c r="G35"/>
  <c r="G34"/>
  <c r="G33"/>
  <c r="G26"/>
  <c r="G25"/>
  <c r="G24"/>
  <c r="G23"/>
  <c r="G22"/>
  <c r="G21"/>
  <c r="G14"/>
  <c r="G13"/>
  <c r="G12"/>
  <c r="E149"/>
  <c r="G149" s="1"/>
  <c r="E135"/>
  <c r="G135" s="1"/>
  <c r="E113"/>
  <c r="G113" s="1"/>
  <c r="E80"/>
  <c r="G80" s="1"/>
  <c r="E51"/>
  <c r="G51" s="1"/>
  <c r="E28"/>
  <c r="G28" s="1"/>
  <c r="E16"/>
  <c r="G16" s="1"/>
  <c r="K147"/>
  <c r="K146"/>
  <c r="K145"/>
  <c r="K144"/>
  <c r="K143"/>
  <c r="K142"/>
  <c r="K140"/>
  <c r="K133"/>
  <c r="K132"/>
  <c r="K131"/>
  <c r="K130"/>
  <c r="K129"/>
  <c r="K128"/>
  <c r="K127"/>
  <c r="K126"/>
  <c r="K125"/>
  <c r="K124"/>
  <c r="K123"/>
  <c r="K122"/>
  <c r="K121"/>
  <c r="K120"/>
  <c r="K119"/>
  <c r="K118"/>
  <c r="K111"/>
  <c r="K110"/>
  <c r="K109"/>
  <c r="K108"/>
  <c r="K107"/>
  <c r="K106"/>
  <c r="K105"/>
  <c r="K104"/>
  <c r="K103"/>
  <c r="K102"/>
  <c r="K101"/>
  <c r="K100"/>
  <c r="K99"/>
  <c r="K98"/>
  <c r="K97"/>
  <c r="K96"/>
  <c r="K95"/>
  <c r="K94"/>
  <c r="K93"/>
  <c r="K92"/>
  <c r="K91"/>
  <c r="K90"/>
  <c r="K89"/>
  <c r="K88"/>
  <c r="K87"/>
  <c r="K86"/>
  <c r="K85"/>
  <c r="K78"/>
  <c r="K77"/>
  <c r="K76"/>
  <c r="K75"/>
  <c r="K74"/>
  <c r="K73"/>
  <c r="K72"/>
  <c r="K71"/>
  <c r="K70"/>
  <c r="K69"/>
  <c r="K68"/>
  <c r="K67"/>
  <c r="K66"/>
  <c r="K65"/>
  <c r="K64"/>
  <c r="K63"/>
  <c r="K62"/>
  <c r="K61"/>
  <c r="K60"/>
  <c r="K59"/>
  <c r="K58"/>
  <c r="K57"/>
  <c r="K56"/>
  <c r="K49"/>
  <c r="K48"/>
  <c r="K47"/>
  <c r="K46"/>
  <c r="K45"/>
  <c r="K44"/>
  <c r="K43"/>
  <c r="K42"/>
  <c r="K41"/>
  <c r="K40"/>
  <c r="K39"/>
  <c r="K38"/>
  <c r="K37"/>
  <c r="K36"/>
  <c r="K35"/>
  <c r="K34"/>
  <c r="K33"/>
  <c r="K26"/>
  <c r="K25"/>
  <c r="K24"/>
  <c r="K23"/>
  <c r="K22"/>
  <c r="K21"/>
  <c r="K14"/>
  <c r="K13"/>
  <c r="K12"/>
  <c r="I150"/>
  <c r="I136"/>
  <c r="I114"/>
  <c r="I81"/>
  <c r="I52"/>
  <c r="I29"/>
  <c r="I17"/>
  <c r="K81" l="1"/>
  <c r="I153"/>
  <c r="E152"/>
  <c r="G152" s="1"/>
  <c r="K17"/>
  <c r="K52"/>
  <c r="K114"/>
  <c r="K29"/>
  <c r="K136"/>
  <c r="K150"/>
  <c r="H17"/>
  <c r="F130"/>
  <c r="F129"/>
  <c r="F128"/>
  <c r="F127"/>
  <c r="F126"/>
  <c r="J95"/>
  <c r="J110"/>
  <c r="F111"/>
  <c r="F110"/>
  <c r="F109"/>
  <c r="F108"/>
  <c r="F107"/>
  <c r="F106"/>
  <c r="F105"/>
  <c r="F104"/>
  <c r="F103"/>
  <c r="F102"/>
  <c r="F101"/>
  <c r="F100"/>
  <c r="F99"/>
  <c r="F98"/>
  <c r="F97"/>
  <c r="F96"/>
  <c r="F95"/>
  <c r="F94"/>
  <c r="F93"/>
  <c r="F92"/>
  <c r="F91"/>
  <c r="F90"/>
  <c r="F89"/>
  <c r="F88"/>
  <c r="F78"/>
  <c r="F77"/>
  <c r="F76"/>
  <c r="F73"/>
  <c r="F72"/>
  <c r="F71"/>
  <c r="F64"/>
  <c r="F63"/>
  <c r="F62"/>
  <c r="F58"/>
  <c r="D51"/>
  <c r="F49"/>
  <c r="F47"/>
  <c r="J47"/>
  <c r="F46"/>
  <c r="J46"/>
  <c r="F45"/>
  <c r="J45"/>
  <c r="F44"/>
  <c r="J44"/>
  <c r="F40"/>
  <c r="J40"/>
  <c r="F39"/>
  <c r="J39"/>
  <c r="C141" i="5"/>
  <c r="B98" i="6" s="1"/>
  <c r="C142" i="5"/>
  <c r="B99" i="6" s="1"/>
  <c r="C143" i="5"/>
  <c r="B100" i="6" s="1"/>
  <c r="C144" i="5"/>
  <c r="B101" i="6" s="1"/>
  <c r="C145" i="5"/>
  <c r="B102" i="6" s="1"/>
  <c r="C146" i="5"/>
  <c r="B103" i="6" s="1"/>
  <c r="C140" i="5"/>
  <c r="B97" i="6" s="1"/>
  <c r="C126" i="5"/>
  <c r="B87" i="6" s="1"/>
  <c r="C127" i="5"/>
  <c r="B88" i="6" s="1"/>
  <c r="C128" i="5"/>
  <c r="B89" i="6" s="1"/>
  <c r="C129" i="5"/>
  <c r="B90" i="6" s="1"/>
  <c r="C130" i="5"/>
  <c r="B91" i="6" s="1"/>
  <c r="C131" i="5"/>
  <c r="B92" i="6" s="1"/>
  <c r="C132" i="5"/>
  <c r="B93" i="6" s="1"/>
  <c r="C133" i="5"/>
  <c r="B94" i="6" s="1"/>
  <c r="C134" i="5"/>
  <c r="B95" i="6" s="1"/>
  <c r="C121" i="5"/>
  <c r="B82" i="6" s="1"/>
  <c r="C122" i="5"/>
  <c r="B83" i="6" s="1"/>
  <c r="C123" i="5"/>
  <c r="B84" i="6" s="1"/>
  <c r="C124" i="5"/>
  <c r="B85" i="6" s="1"/>
  <c r="C125" i="5"/>
  <c r="B86" i="6" s="1"/>
  <c r="C92" i="5"/>
  <c r="B57" i="6" s="1"/>
  <c r="C93" i="5"/>
  <c r="B58" i="6" s="1"/>
  <c r="C94" i="5"/>
  <c r="B59" i="6" s="1"/>
  <c r="C95" i="5"/>
  <c r="B60" i="6" s="1"/>
  <c r="C96" i="5"/>
  <c r="B61" i="6" s="1"/>
  <c r="C97" i="5"/>
  <c r="B62" i="6" s="1"/>
  <c r="C98" i="5"/>
  <c r="B63" i="6" s="1"/>
  <c r="C99" i="5"/>
  <c r="B64" i="6" s="1"/>
  <c r="C100" i="5"/>
  <c r="B65" i="6" s="1"/>
  <c r="C101" i="5"/>
  <c r="B66" i="6" s="1"/>
  <c r="C102" i="5"/>
  <c r="B67" i="6" s="1"/>
  <c r="C103" i="5"/>
  <c r="B68" i="6" s="1"/>
  <c r="C104" i="5"/>
  <c r="B69" i="6" s="1"/>
  <c r="C105" i="5"/>
  <c r="B70" i="6" s="1"/>
  <c r="C106" i="5"/>
  <c r="B71" i="6" s="1"/>
  <c r="C107" i="5"/>
  <c r="B72" i="6" s="1"/>
  <c r="C108" i="5"/>
  <c r="B73" i="6" s="1"/>
  <c r="C109" i="5"/>
  <c r="B74" i="6" s="1"/>
  <c r="C110" i="5"/>
  <c r="B75" i="6" s="1"/>
  <c r="C111" i="5"/>
  <c r="B76" i="6" s="1"/>
  <c r="C112" i="5"/>
  <c r="B77" i="6" s="1"/>
  <c r="C113" i="5"/>
  <c r="B78" i="6" s="1"/>
  <c r="C114" i="5"/>
  <c r="B79" i="6" s="1"/>
  <c r="C90" i="5"/>
  <c r="B55" i="6" s="1"/>
  <c r="C91" i="5"/>
  <c r="B56" i="6" s="1"/>
  <c r="C63" i="5"/>
  <c r="B32" i="6" s="1"/>
  <c r="C64" i="5"/>
  <c r="B33" i="6" s="1"/>
  <c r="C65" i="5"/>
  <c r="B34" i="6" s="1"/>
  <c r="C66" i="5"/>
  <c r="B35" i="6" s="1"/>
  <c r="C67" i="5"/>
  <c r="B36" i="6" s="1"/>
  <c r="C68" i="5"/>
  <c r="B37" i="6" s="1"/>
  <c r="C69" i="5"/>
  <c r="B38" i="6" s="1"/>
  <c r="C70" i="5"/>
  <c r="B39" i="6" s="1"/>
  <c r="C71" i="5"/>
  <c r="B40" i="6" s="1"/>
  <c r="C72" i="5"/>
  <c r="B41" i="6" s="1"/>
  <c r="C73" i="5"/>
  <c r="B42" i="6" s="1"/>
  <c r="C74" i="5"/>
  <c r="B43" i="6" s="1"/>
  <c r="C75" i="5"/>
  <c r="B44" i="6" s="1"/>
  <c r="C76" i="5"/>
  <c r="B45" i="6" s="1"/>
  <c r="C77" i="5"/>
  <c r="B46" i="6" s="1"/>
  <c r="C78" i="5"/>
  <c r="B47" i="6" s="1"/>
  <c r="C79" i="5"/>
  <c r="B48" i="6" s="1"/>
  <c r="C80" i="5"/>
  <c r="B49" i="6" s="1"/>
  <c r="C81" i="5"/>
  <c r="B50" i="6" s="1"/>
  <c r="C82" i="5"/>
  <c r="B51" i="6" s="1"/>
  <c r="C83" i="5"/>
  <c r="B52" i="6" s="1"/>
  <c r="C51" i="5"/>
  <c r="B24" i="6" s="1"/>
  <c r="C52" i="5"/>
  <c r="B25" i="6" s="1"/>
  <c r="C53" i="5"/>
  <c r="B26" i="6" s="1"/>
  <c r="C54" i="5"/>
  <c r="B27" i="6" s="1"/>
  <c r="C55" i="5"/>
  <c r="B28" i="6" s="1"/>
  <c r="C56" i="5"/>
  <c r="B29" i="6" s="1"/>
  <c r="C42" i="5"/>
  <c r="B15" i="6" s="1"/>
  <c r="C43" i="5"/>
  <c r="B16" i="6" s="1"/>
  <c r="C44" i="5"/>
  <c r="B17" i="6" s="1"/>
  <c r="C45" i="5"/>
  <c r="B18" i="6" s="1"/>
  <c r="C46" i="5"/>
  <c r="B19" i="6" s="1"/>
  <c r="C47" i="5"/>
  <c r="B20" i="6" s="1"/>
  <c r="C48" i="5"/>
  <c r="B21" i="6" s="1"/>
  <c r="C49" i="5"/>
  <c r="B22" i="6" s="1"/>
  <c r="C50" i="5"/>
  <c r="B23" i="6" s="1"/>
  <c r="C41" i="5"/>
  <c r="B14" i="6" s="1"/>
  <c r="F33" i="3"/>
  <c r="C120" i="5"/>
  <c r="B81" i="6" s="1"/>
  <c r="C89" i="5"/>
  <c r="B54" i="6" s="1"/>
  <c r="C62" i="5"/>
  <c r="B31" i="6" s="1"/>
  <c r="C31" i="5"/>
  <c r="B12" i="6" s="1"/>
  <c r="C30" i="5"/>
  <c r="B11" i="6" s="1"/>
  <c r="C29" i="5"/>
  <c r="B10" i="6" s="1"/>
  <c r="C28" i="5"/>
  <c r="B9" i="6" s="1"/>
  <c r="C27" i="5"/>
  <c r="B8" i="6" s="1"/>
  <c r="C15" i="5"/>
  <c r="B4" i="6" s="1"/>
  <c r="H150" i="3"/>
  <c r="H136"/>
  <c r="H114"/>
  <c r="H81"/>
  <c r="H52"/>
  <c r="H29"/>
  <c r="J147"/>
  <c r="J146"/>
  <c r="J145"/>
  <c r="J144"/>
  <c r="J143"/>
  <c r="J150" s="1"/>
  <c r="J142"/>
  <c r="J140"/>
  <c r="J133"/>
  <c r="J132"/>
  <c r="J131"/>
  <c r="J130"/>
  <c r="J129"/>
  <c r="J128"/>
  <c r="J127"/>
  <c r="J126"/>
  <c r="J125"/>
  <c r="J124"/>
  <c r="J123"/>
  <c r="J122"/>
  <c r="J121"/>
  <c r="J120"/>
  <c r="J119"/>
  <c r="J118"/>
  <c r="J111"/>
  <c r="J109"/>
  <c r="J108"/>
  <c r="J107"/>
  <c r="J106"/>
  <c r="J105"/>
  <c r="J104"/>
  <c r="J103"/>
  <c r="J102"/>
  <c r="J101"/>
  <c r="J100"/>
  <c r="J99"/>
  <c r="J98"/>
  <c r="J97"/>
  <c r="J96"/>
  <c r="J94"/>
  <c r="J93"/>
  <c r="J92"/>
  <c r="J91"/>
  <c r="J90"/>
  <c r="J89"/>
  <c r="J88"/>
  <c r="J87"/>
  <c r="J86"/>
  <c r="J85"/>
  <c r="J78"/>
  <c r="J77"/>
  <c r="J76"/>
  <c r="J75"/>
  <c r="J74"/>
  <c r="J73"/>
  <c r="J72"/>
  <c r="J71"/>
  <c r="J70"/>
  <c r="J69"/>
  <c r="J68"/>
  <c r="J67"/>
  <c r="J66"/>
  <c r="J65"/>
  <c r="J64"/>
  <c r="J63"/>
  <c r="J62"/>
  <c r="J61"/>
  <c r="J60"/>
  <c r="J59"/>
  <c r="J58"/>
  <c r="J57"/>
  <c r="J56"/>
  <c r="J49"/>
  <c r="J48"/>
  <c r="J43"/>
  <c r="J42"/>
  <c r="J41"/>
  <c r="J38"/>
  <c r="J37"/>
  <c r="J36"/>
  <c r="J35"/>
  <c r="J34"/>
  <c r="J33"/>
  <c r="J26"/>
  <c r="J25"/>
  <c r="J24"/>
  <c r="J23"/>
  <c r="J22"/>
  <c r="J21"/>
  <c r="D113"/>
  <c r="F9" i="5" s="1"/>
  <c r="G9" s="1"/>
  <c r="D80" i="3"/>
  <c r="F8" i="5" s="1"/>
  <c r="G8" s="1"/>
  <c r="F75" i="3"/>
  <c r="F38"/>
  <c r="F37"/>
  <c r="F25"/>
  <c r="F24"/>
  <c r="J13"/>
  <c r="J12"/>
  <c r="J14"/>
  <c r="C139" i="5"/>
  <c r="B96" i="6" s="1"/>
  <c r="C119" i="5"/>
  <c r="B80" i="6" s="1"/>
  <c r="C88" i="5"/>
  <c r="B53" i="6" s="1"/>
  <c r="C61" i="5"/>
  <c r="C40"/>
  <c r="B13" i="6" s="1"/>
  <c r="C26" i="5"/>
  <c r="B7" i="6" s="1"/>
  <c r="C17" i="5"/>
  <c r="B6" i="6" s="1"/>
  <c r="C16" i="5"/>
  <c r="B5" i="6" s="1"/>
  <c r="D2" i="5"/>
  <c r="D1"/>
  <c r="D149" i="3"/>
  <c r="F149" s="1"/>
  <c r="D135"/>
  <c r="F10" i="5" s="1"/>
  <c r="G10" s="1"/>
  <c r="D28" i="3"/>
  <c r="F6" i="5" s="1"/>
  <c r="G6" s="1"/>
  <c r="D16" i="3"/>
  <c r="F16" s="1"/>
  <c r="F147"/>
  <c r="F146"/>
  <c r="F145"/>
  <c r="F144"/>
  <c r="F143"/>
  <c r="F142"/>
  <c r="F140"/>
  <c r="F133"/>
  <c r="F132"/>
  <c r="F131"/>
  <c r="F125"/>
  <c r="F124"/>
  <c r="F123"/>
  <c r="F122"/>
  <c r="F121"/>
  <c r="F120"/>
  <c r="F119"/>
  <c r="F118"/>
  <c r="F87"/>
  <c r="F86"/>
  <c r="F85"/>
  <c r="F74"/>
  <c r="F70"/>
  <c r="F69"/>
  <c r="F68"/>
  <c r="F67"/>
  <c r="F66"/>
  <c r="F65"/>
  <c r="F61"/>
  <c r="F60"/>
  <c r="F59"/>
  <c r="F57"/>
  <c r="F56"/>
  <c r="F48"/>
  <c r="F43"/>
  <c r="F42"/>
  <c r="F41"/>
  <c r="F36"/>
  <c r="F35"/>
  <c r="F34"/>
  <c r="F26"/>
  <c r="F23"/>
  <c r="F22"/>
  <c r="F21"/>
  <c r="F14"/>
  <c r="F13"/>
  <c r="F12"/>
  <c r="F7" i="5"/>
  <c r="G7" s="1"/>
  <c r="F51" i="3"/>
  <c r="J29" l="1"/>
  <c r="J52"/>
  <c r="J81"/>
  <c r="J114"/>
  <c r="J136"/>
  <c r="H153"/>
  <c r="F28"/>
  <c r="K153"/>
  <c r="F135"/>
  <c r="J17"/>
  <c r="F113"/>
  <c r="C147" i="5"/>
  <c r="F11"/>
  <c r="G11" s="1"/>
  <c r="C84"/>
  <c r="C18"/>
  <c r="F80" i="3"/>
  <c r="F5" i="5"/>
  <c r="D152" i="3"/>
  <c r="F152" s="1"/>
  <c r="C32" i="5"/>
  <c r="C57"/>
  <c r="C115"/>
  <c r="C135"/>
  <c r="B30" i="6"/>
  <c r="J153" i="3" l="1"/>
  <c r="F12" i="5"/>
  <c r="G12" s="1"/>
  <c r="G5"/>
</calcChain>
</file>

<file path=xl/comments1.xml><?xml version="1.0" encoding="utf-8"?>
<comments xmlns="http://schemas.openxmlformats.org/spreadsheetml/2006/main">
  <authors>
    <author>ANWARSYAM</author>
    <author>toshiba</author>
    <author>KAI</author>
  </authors>
  <commentList>
    <comment ref="C12" authorId="0">
      <text>
        <r>
          <rPr>
            <b/>
            <sz val="8"/>
            <color indexed="81"/>
            <rFont val="Tahoma"/>
            <family val="2"/>
          </rPr>
          <t>4.</t>
        </r>
        <r>
          <rPr>
            <sz val="8"/>
            <color indexed="81"/>
            <rFont val="Tahoma"/>
            <family val="2"/>
          </rPr>
          <t xml:space="preserve"> Memiliki visi, misi, tujuan, dan sasaran yang sangat jelas dan sangat realistik.
</t>
        </r>
        <r>
          <rPr>
            <b/>
            <sz val="8"/>
            <color indexed="81"/>
            <rFont val="Tahoma"/>
            <family val="2"/>
          </rPr>
          <t xml:space="preserve">3. </t>
        </r>
        <r>
          <rPr>
            <sz val="8"/>
            <color indexed="81"/>
            <rFont val="Tahoma"/>
            <family val="2"/>
          </rPr>
          <t xml:space="preserve">Memiliki visi, misi, tujuan, dan sasaran jelas dan  realistik.
</t>
        </r>
        <r>
          <rPr>
            <b/>
            <sz val="8"/>
            <color indexed="81"/>
            <rFont val="Tahoma"/>
            <family val="2"/>
          </rPr>
          <t xml:space="preserve">2. </t>
        </r>
        <r>
          <rPr>
            <sz val="8"/>
            <color indexed="81"/>
            <rFont val="Tahoma"/>
            <family val="2"/>
          </rPr>
          <t xml:space="preserve">Memiliki visi, misi, tujuan, dan sasaran yang cukup jelas namun kurang realistik.
</t>
        </r>
        <r>
          <rPr>
            <b/>
            <sz val="8"/>
            <color indexed="81"/>
            <rFont val="Tahoma"/>
            <family val="2"/>
          </rPr>
          <t xml:space="preserve">1. </t>
        </r>
        <r>
          <rPr>
            <sz val="8"/>
            <color indexed="81"/>
            <rFont val="Tahoma"/>
            <family val="2"/>
          </rPr>
          <t xml:space="preserve">Memiliki visi, misi, tujuan, dan sasaran yang kurang jelas dan tidak realistik.
</t>
        </r>
        <r>
          <rPr>
            <b/>
            <sz val="8"/>
            <color indexed="81"/>
            <rFont val="Tahoma"/>
            <family val="2"/>
          </rPr>
          <t xml:space="preserve">0. </t>
        </r>
        <r>
          <rPr>
            <sz val="8"/>
            <color indexed="81"/>
            <rFont val="Tahoma"/>
            <family val="2"/>
          </rPr>
          <t>-</t>
        </r>
      </text>
    </comment>
    <comment ref="C13" authorId="0">
      <text>
        <r>
          <rPr>
            <b/>
            <sz val="8"/>
            <color indexed="81"/>
            <rFont val="Tahoma"/>
            <family val="2"/>
          </rPr>
          <t>4</t>
        </r>
        <r>
          <rPr>
            <sz val="8"/>
            <color indexed="81"/>
            <rFont val="Tahoma"/>
            <family val="2"/>
          </rPr>
          <t xml:space="preserve">. Strategi pencapaian sasaran: (1)  dengan tahapan waktu yang jelas dan sangat realistik (2) didukung dokumen yang sangat lengkap. 
</t>
        </r>
        <r>
          <rPr>
            <b/>
            <sz val="8"/>
            <color indexed="81"/>
            <rFont val="Tahoma"/>
            <family val="2"/>
          </rPr>
          <t xml:space="preserve">3. </t>
        </r>
        <r>
          <rPr>
            <sz val="8"/>
            <color indexed="81"/>
            <rFont val="Tahoma"/>
            <family val="2"/>
          </rPr>
          <t xml:space="preserve">Strategi pencapaian sasaran: (1) dengan tahapan waktu yang jelas, dan realistik  (2) didukung dokumen yang  lengkap.
</t>
        </r>
        <r>
          <rPr>
            <b/>
            <sz val="8"/>
            <color indexed="81"/>
            <rFont val="Tahoma"/>
            <family val="2"/>
          </rPr>
          <t xml:space="preserve">2. </t>
        </r>
        <r>
          <rPr>
            <sz val="8"/>
            <color indexed="81"/>
            <rFont val="Tahoma"/>
            <family val="2"/>
          </rPr>
          <t xml:space="preserve">Strategi pencapaian sasaran: (1) dengan tahapan waktu yang jelas, dan cukup realistik (2) didukung dokumen yang cukup lengkap.
</t>
        </r>
        <r>
          <rPr>
            <b/>
            <sz val="8"/>
            <color indexed="81"/>
            <rFont val="Tahoma"/>
            <family val="2"/>
          </rPr>
          <t xml:space="preserve">1. </t>
        </r>
        <r>
          <rPr>
            <sz val="8"/>
            <color indexed="81"/>
            <rFont val="Tahoma"/>
            <family val="2"/>
          </rPr>
          <t xml:space="preserve">Strategi pencapaian sasaran:  (1) tanpa adanya tahapan waktu yang jelas,  (2) didukung dokumen yang kurang lengkap.
</t>
        </r>
        <r>
          <rPr>
            <b/>
            <sz val="8"/>
            <color indexed="81"/>
            <rFont val="Tahoma"/>
            <family val="2"/>
          </rPr>
          <t>0.</t>
        </r>
        <r>
          <rPr>
            <sz val="8"/>
            <color indexed="81"/>
            <rFont val="Tahoma"/>
            <family val="2"/>
          </rPr>
          <t xml:space="preserve"> -</t>
        </r>
      </text>
    </comment>
    <comment ref="C14" authorId="0">
      <text>
        <r>
          <rPr>
            <sz val="8"/>
            <color indexed="81"/>
            <rFont val="Tahoma"/>
            <family val="2"/>
          </rPr>
          <t xml:space="preserve">4.  Dipahami dengan baik oleh seluruh sivitas akademika  dan tenaga kependidikan.
3. Dipahami dengan baik oleh sebagian  sivitas akademika dan tenaga kependidikan.
2. Kurang dipahami oleh  sivitas akademika  dan tenaga kependidikan.
1. Tidak dipahami oleh seluruh sivitas akademika dan tenaga kependidikan.
0. -
</t>
        </r>
      </text>
    </comment>
    <comment ref="C21" authorId="0">
      <text>
        <r>
          <rPr>
            <sz val="8"/>
            <color indexed="81"/>
            <rFont val="Tahoma"/>
            <family val="2"/>
          </rPr>
          <t xml:space="preserve">4. Program studi memiliki  tatapamong yang memungkinkan terlaksananya secara konsisten prinsip-prinsip tatapamong, terutama yang terkait dengan pelaku tatapamong (aktor)  dan sistem ketatapamongan yang baik (kelembagaan, instrumen, perangkat pendukung, kebijakan dan peraturan, serta kode etik).
3. Program studi memiliki  tatapamong yang memungkinkan terlaksananya secara konsisten prinsip tatapamong, dan menjamin penyelenggaraan program studi yang memenuhi 4 dari 5 aspek berikut : (1) kredibel (2) transparan (3) akuntabe (4) bertanggung jawab (5) adil
2. Program studi memiliki  tatapamong yang memungkinkan terlaksananya secara cukup konsisten prinsip tatapamong, dan menjamin penyelenggaraan program studi yang memenuhi  3 dari 5 aspek berikut : (1) kredibel (2) transparan (3) akuntabel (4) bertanggung jawab (5) adil
1. Program studi memiliki  tatapamong, namun hanya memenuhi 1 s.d. 2 dari 5 aspek berikut : (1) kredibel (2) transparan (3) akuntabel (4) bertang-gung jawab (5) adil
0. -
</t>
        </r>
      </text>
    </comment>
    <comment ref="C22" authorId="0">
      <text>
        <r>
          <rPr>
            <b/>
            <sz val="8"/>
            <color indexed="81"/>
            <rFont val="Tahoma"/>
            <family val="2"/>
          </rPr>
          <t>4.</t>
        </r>
        <r>
          <rPr>
            <sz val="8"/>
            <color indexed="81"/>
            <rFont val="Tahoma"/>
            <family val="2"/>
          </rPr>
          <t xml:space="preserve">Kepemimpinan program studi memiliki karakteristik yang kuat dalam:  (1) kepemimpinan operasional,  (2) kepemimpinan organisasi,  (3) kepemimpinan publik 
</t>
        </r>
        <r>
          <rPr>
            <b/>
            <sz val="8"/>
            <color indexed="81"/>
            <rFont val="Tahoma"/>
            <family val="2"/>
          </rPr>
          <t xml:space="preserve">3. </t>
        </r>
        <r>
          <rPr>
            <sz val="8"/>
            <color indexed="81"/>
            <rFont val="Tahoma"/>
            <family val="2"/>
          </rPr>
          <t xml:space="preserve">Kepemimpinan program studi memiliki karakter kepemimpinan yang kuat dalam dua dari karakteristik berikut:  (1) kepemimpinan operasional,  (2) kepemimpinan organisasi,  (3) kepemimpinan publik
</t>
        </r>
        <r>
          <rPr>
            <b/>
            <sz val="8"/>
            <color indexed="81"/>
            <rFont val="Tahoma"/>
            <family val="2"/>
          </rPr>
          <t xml:space="preserve">2. </t>
        </r>
        <r>
          <rPr>
            <sz val="8"/>
            <color indexed="81"/>
            <rFont val="Tahoma"/>
            <family val="2"/>
          </rPr>
          <t xml:space="preserve">Kepemimpinan program studi memiliki karakter kepemimpinan yang kuat dalam salah satu dari karakteristik berikut:  (1) kepemimpinan operasional,  (2) kepemimpinan organisasi,  (3) kepemimpinan publik
</t>
        </r>
        <r>
          <rPr>
            <b/>
            <sz val="8"/>
            <color indexed="81"/>
            <rFont val="Tahoma"/>
            <family val="2"/>
          </rPr>
          <t xml:space="preserve">1. </t>
        </r>
        <r>
          <rPr>
            <sz val="8"/>
            <color indexed="81"/>
            <rFont val="Tahoma"/>
            <family val="2"/>
          </rPr>
          <t xml:space="preserve">Kepemimpinan program studi lemah dalam karakteristik berikut:  (1) kepemim-pinan operasional,  (2) kepemim-pinan organisasi,  (3) kepemim-pinan publik
</t>
        </r>
        <r>
          <rPr>
            <b/>
            <sz val="8"/>
            <color indexed="81"/>
            <rFont val="Tahoma"/>
            <family val="2"/>
          </rPr>
          <t xml:space="preserve">0. </t>
        </r>
        <r>
          <rPr>
            <sz val="8"/>
            <color indexed="81"/>
            <rFont val="Tahoma"/>
            <family val="2"/>
          </rPr>
          <t>-</t>
        </r>
      </text>
    </comment>
    <comment ref="C23" authorId="0">
      <text>
        <r>
          <rPr>
            <sz val="8"/>
            <color indexed="81"/>
            <rFont val="Tahoma"/>
            <family val="2"/>
          </rPr>
          <t>4. Sistem pengelolaan fungsional dan operasional program studi berjalan sesuai dengan SOP, yang didukung dokumen yang lengkap.
3. Sistem pengelolaan fungsional dan operasional program studi dilakukan dengan cukup baik, sesuai dengan SOP, namun dokumen kurang lengkap.
2. Sistem pengelolaan fungsional dan operasional program studi dilakukan hanya sebagian sesuai dengan SOP dan dokumen kurang lengkap.
1. Sistem pengelolaan fungsional dan operasional program studi dilakukan tidak sesuai dengan SOP.
0. Tidak ada sistem pengelolaan.</t>
        </r>
      </text>
    </comment>
    <comment ref="C24" authorId="0">
      <text>
        <r>
          <rPr>
            <sz val="8"/>
            <color indexed="81"/>
            <rFont val="Tahoma"/>
            <family val="2"/>
          </rPr>
          <t xml:space="preserve">4. Sistem penjaminan mutu berjalan sesuai dengan standar penjaminan mutu, ada  umpan balik dan tindak lanjutnya, yang didukung dokumen yang lengkap.
3. Sistem penjaminan mutu berjalan sesuai dengan standar penjaminan mutu, umpan balik tersedia tetapi tidak ada tindak lanjut.
2. Sistem penjaminan mutu berfungsi sebagian namun  tidak ada umpan balik dan dokumen kurang lengkap.
1. Ada sistem penjaminan mutu, tetapi tidak berfungsi.
0. Tidak ada sistem penjaminan mutu.
</t>
        </r>
      </text>
    </comment>
    <comment ref="C25" authorId="0">
      <text>
        <r>
          <rPr>
            <sz val="8"/>
            <color indexed="81"/>
            <rFont val="Tahoma"/>
            <family val="2"/>
          </rPr>
          <t>4. Umpan balik diperoleh dari dosen, mahasiswa, alumni dan pengguna serta ditindaklanjuti secara berkelanjutan.
3. Umpan balik diperoleh dari dosen, mahasiswa, alumni dan pengguna serta ditindaklanjuti secara insidental.
2. Umpan balik hanya diperoleh dari sebagian dan ada tindak lanjut secara insidental.
1. Umpan balik hanya diperoleh dari sebagian dan tidak ada tindak lanjut.
0. Tidak ada umpan balik.</t>
        </r>
      </text>
    </comment>
    <comment ref="C26" authorId="0">
      <text>
        <r>
          <rPr>
            <sz val="8"/>
            <color indexed="81"/>
            <rFont val="Tahoma"/>
            <family val="2"/>
          </rPr>
          <t>4. Ada bukti semua usaha dilakukan berikut hasilnya.
3. Ada bukti sebagian usaha ( &gt; 3) dilakukan .
2. Ada bukti hanya sebagian kecil usaha (2-3) yang dilakukan.
1. Ada bukti hanya 1 usaha yang dilakukan.
0. Tidak ada usaha.</t>
        </r>
      </text>
    </comment>
    <comment ref="C33" authorId="1">
      <text>
        <r>
          <rPr>
            <sz val="9"/>
            <color indexed="81"/>
            <rFont val="Tahoma"/>
            <family val="2"/>
          </rPr>
          <t>4. Rasio &gt; 6
3. 4 &lt; Rasio ≤ 6
2. 2 &lt; Rasio ≤ 4
1. 1 &lt; Rasio ≤ 2
0. Rasio ≤ 1</t>
        </r>
      </text>
    </comment>
    <comment ref="C34" authorId="1">
      <text>
        <r>
          <rPr>
            <sz val="9"/>
            <color indexed="81"/>
            <rFont val="Tahoma"/>
            <family val="2"/>
          </rPr>
          <t>4. Rasio &gt; 95%
3. 85% &lt; Rasio ≤ 95%
2. 75% &lt; Rasio ≤  85%
1. 65% &lt; Rasio ≤  75%
0. Rasio ≤ 65%</t>
        </r>
      </text>
    </comment>
    <comment ref="C35" authorId="1">
      <text>
        <r>
          <rPr>
            <sz val="9"/>
            <color indexed="81"/>
            <rFont val="Tahoma"/>
            <family val="2"/>
          </rPr>
          <t>4. RM &lt; 0.25
3. 0.25 ≤ RM &lt; 0.50
2. 0.50 ≤ RM &lt; 0.75
1. RM ≥ 0.75
0. -</t>
        </r>
      </text>
    </comment>
    <comment ref="C36" authorId="1">
      <text>
        <r>
          <rPr>
            <sz val="9"/>
            <color indexed="81"/>
            <rFont val="Tahoma"/>
            <family val="2"/>
          </rPr>
          <t>4. IPK  &gt; 3.00
3. 2.75 &lt; IPK ≤ 3.00
2. 2.50 &lt; IPK ≤ 2.75
1. 2.25 &lt; IPK ≤ 2.50
0. 2.00 ≤ IPK ≤ 2.25</t>
        </r>
      </text>
    </comment>
    <comment ref="C37" authorId="1">
      <text>
        <r>
          <rPr>
            <sz val="9"/>
            <color indexed="81"/>
            <rFont val="Tahoma"/>
            <family val="2"/>
          </rPr>
          <t>4. Jumlah mahasiswa yang diterima masih memungkinkan dosen mengajar seluruh mahasiswa dengan total beban mendekati ideal, yaitu kurang atau sama dengan 13 sks.
3. Jumlah mahasiswa yang diterima masih memungkinkan dosen mengajar seluruh mahasiswa dengan total beban lebih dari 13  s.d. 15 sks.
2. Jumlah mahasiswa yang diterima masih memungkinkan dosen mengajar seluruh mahasiswa dengan total beban lebih dari 15  s.d. 17 sks.
1. Jumlah mahasiswa yang diterima mengakibatkan beban dosen relatif berat, yaitu lebih dari 17 s.d. 19 sks.
0. Jumlah mahasiswa yang diterima mengakibatkan beban dosen sangat berat, melebihi 19 sks.</t>
        </r>
      </text>
    </comment>
    <comment ref="C38" authorId="1">
      <text>
        <r>
          <rPr>
            <sz val="9"/>
            <color indexed="81"/>
            <rFont val="Tahoma"/>
            <family val="2"/>
          </rPr>
          <t>4. Ada bukti penghargaan juara lomba ilmiah, olah raga, maupun seni tingkat internasional, nasional, regional, dan lokal PT.
3. Ada bukti penghargaan juara lomba ilmiah, olah raga, maupun seni tingkat nasional, regional, dan lokal PT.
2. Ada bukti penghargaan juara lomba ilmiah, olah raga, maupun seni tingkat regional, dan lokal PT.
1. Ada bukti penghargaan juara lomba ilmiah, olah raga, maupun seni tingkat lokal PT.
0. Tidak ada bukti penghargaan juara lomba ilmiah, olah raga, maupun seni di semua tingkatan.</t>
        </r>
      </text>
    </comment>
    <comment ref="C39" authorId="1">
      <text>
        <r>
          <rPr>
            <sz val="9"/>
            <color indexed="81"/>
            <rFont val="Tahoma"/>
            <family val="2"/>
          </rPr>
          <t>4. KTW &gt; 50%
3. 30% &lt; KTW ≤ 50%
2. 10% &lt; KTW ≤ 30%
1. 1% &lt; KTW ≤ 10%
0. KTW ≤ 1%</t>
        </r>
      </text>
    </comment>
    <comment ref="C40" authorId="1">
      <text>
        <r>
          <rPr>
            <sz val="9"/>
            <color indexed="81"/>
            <rFont val="Tahoma"/>
            <family val="2"/>
          </rPr>
          <t>4. MDO ≤  6%
3. 6% &lt; MDO ≤ 15%
2. 15% &lt; MDO ≤ 25%
1. 25% &lt; MDO ≤ 35%
0. MDO &gt;35%</t>
        </r>
      </text>
    </comment>
    <comment ref="C41" authorId="1">
      <text>
        <r>
          <rPr>
            <sz val="9"/>
            <color indexed="81"/>
            <rFont val="Tahoma"/>
            <family val="2"/>
          </rPr>
          <t>4. Ada semua (5 jenis) pelayanan mahasiswa yang dapat diakses.
3. Ada jenis layanan nomor 1 sampai dengan nomor 3.
2. Ada jenis layanan nomor 1 sampai dengan nomor 2.
1. Ada 2 jenis unit pelayanan.
0. Kurang dari 2 unit pelayanan.</t>
        </r>
      </text>
    </comment>
    <comment ref="C42" authorId="1">
      <text>
        <r>
          <rPr>
            <sz val="9"/>
            <color indexed="81"/>
            <rFont val="Tahoma"/>
            <family val="2"/>
          </rPr>
          <t>4. SL &gt; 3.5
3. 2.5 &lt; SL ≤ 3.5
2. 1.5 &lt; SL ≤ 2.5
1. 0.5 &lt; SL ≤ 1.5
0. SL ≤ 0.5</t>
        </r>
      </text>
    </comment>
    <comment ref="C43" authorId="1">
      <text>
        <r>
          <rPr>
            <sz val="9"/>
            <color indexed="81"/>
            <rFont val="Tahoma"/>
            <family val="2"/>
          </rPr>
          <t>4. Ada upaya yang intensif untuk melacak  lulusan dan datanya terekam secara komprehensif
3. Ada upaya yang intensif untuk melacak  lulusan, tetapi hasilnya belum  terekam secara komprehensif
2. Upaya pelacakan dilakukan sekedarnya dan hasilnya terekam
1. Upaya pela-cakan lulusan dilakukan sekedarnya dan hasilnya tidak terekam
0. Tidak ada upaya pelacakan lulusan</t>
        </r>
      </text>
    </comment>
    <comment ref="C44" authorId="1">
      <text>
        <r>
          <rPr>
            <sz val="9"/>
            <color indexed="81"/>
            <rFont val="Tahoma"/>
            <family val="2"/>
          </rPr>
          <t>4. Hasil pelacakan untuk perbaikan  4 item.
3. Hasil pelacakan untuk perbaikan 3 item.
2. Hasil pelacakan untuk perbaikan 2 item.
1. Hasil pelacakan untuk perbaikan 1 item.
0. Tidak ada tindak lanjut.</t>
        </r>
      </text>
    </comment>
    <comment ref="C45" authorId="1">
      <text>
        <r>
          <rPr>
            <sz val="9"/>
            <color indexed="81"/>
            <rFont val="Tahoma"/>
            <family val="2"/>
          </rPr>
          <t>4. Skor akhir 24-28
3. Skor akhir 19-23
2. Skor akhir 14-18
1. Skor total 9-13
0. Skor total &lt; 9</t>
        </r>
      </text>
    </comment>
    <comment ref="C46" authorId="1">
      <text>
        <r>
          <rPr>
            <sz val="9"/>
            <color indexed="81"/>
            <rFont val="Tahoma"/>
            <family val="2"/>
          </rPr>
          <t>4. RMT &lt; 3 bulan
3. 3 bulan ≤ RMT &lt; 6 bulan
2. 6 bulan ≤ RMT &lt; 9 bulan
1. 9 bulan ≤ RMT &lt; 12 bulan
0. RMT ≥ 12 bulan</t>
        </r>
      </text>
    </comment>
    <comment ref="C47" authorId="1">
      <text>
        <r>
          <rPr>
            <sz val="9"/>
            <color indexed="81"/>
            <rFont val="Tahoma"/>
            <family val="2"/>
          </rPr>
          <t>4. PBS &gt; 80%
3. 60% &lt; PBS ≤ 80%
2. 40% &lt; PBS ≤ 60%
1. 20% &lt; PBS ≤ 40%
0. PBS ≤ 20%</t>
        </r>
      </text>
    </comment>
    <comment ref="C48" authorId="1">
      <text>
        <r>
          <rPr>
            <sz val="9"/>
            <color indexed="81"/>
            <rFont val="Tahoma"/>
            <family val="2"/>
          </rPr>
          <t>4. Semua bentuk partisipasi dilakukan oleh alumni.
3. 3-4 bentuk partisipasi dilakukan oleh alumni.
2. Hanya 2 bentuk partisipasi yang dilakukan oleh alumni.
1. Hanya 1 bentuk partisipasi saja yang dilakukan oleh alumni.
0. Tidak ada partisipasi alumni.</t>
        </r>
      </text>
    </comment>
    <comment ref="C49" authorId="1">
      <text>
        <r>
          <rPr>
            <sz val="9"/>
            <color indexed="81"/>
            <rFont val="Tahoma"/>
            <family val="2"/>
          </rPr>
          <t>4. Semua bentuk partisipasi dilakukan oleh alumni
3. 3-4 bentuk partisipasi dilakukan oleh alumni
2. Hanya 2 bentuk partisipasi yang dilakukan oleh alumni
1. Hanya 1 bentuk partisipasi saja yang dilakukan oleh alumni
0. Tidak ada partisipasi alumni.</t>
        </r>
      </text>
    </comment>
    <comment ref="C56" authorId="2">
      <text>
        <r>
          <rPr>
            <sz val="9"/>
            <color indexed="81"/>
            <rFont val="Tahoma"/>
            <family val="2"/>
          </rPr>
          <t>4. Ada pedoman tertulis yang lengkap; dan ada bukti dilaksanakan secara konsisten
3. Ada pedoman tertulis yang lengkap; dan tidak ada bukti dilaksanakan secara konsisten
2. Ada pedoman tertulis yang lengkap; tetapi tidak dilaksanakan
1. Ada pedoman tertulis, tidak lengkap dan tidak dilaksanakan
0. Tidak ada pedoman tertulis.</t>
        </r>
      </text>
    </comment>
    <comment ref="C57" authorId="2">
      <text>
        <r>
          <rPr>
            <sz val="9"/>
            <color indexed="81"/>
            <rFont val="Tahoma"/>
            <family val="2"/>
          </rPr>
          <t xml:space="preserve">4. Ada pedoman tertulis yang lengkap; dan ada bukti dilaksanakan secara konsisten
3. Ada pedoman tertulis yang lengkap; dan ada bukti tidak dilaksanakan secara konsisten
2. Ada pedoman tertulis yang lengkap; tetapi tidak dilaksanakan
1. Ada pedoman tertulis, tidak lengkap dan tidak dilaksanakan
0. Tidak ada pedoman tertulis.
</t>
        </r>
      </text>
    </comment>
    <comment ref="C58" authorId="1">
      <text>
        <r>
          <rPr>
            <sz val="9"/>
            <color indexed="81"/>
            <rFont val="Tahoma"/>
            <family val="2"/>
          </rPr>
          <t>4. Ada bukti tentang kinerja dosen di bidang  (1) pendidikan (2) penelitian (3) pelayanan/ pengabdian kepada masyarakat, yang terdokumentasi dengan baik.
3. Ada bukti tentang kinerja dosen di bidang (1) pendidikan (2) penelitian (3) pelayanan/ pengabdian kepada masyarakat, tetapi tidak terdokumentasi dengan baik.  
2. Ada bukti tentang kinerja dosen di bidang pendidikan yang terdokumentasikan dengan baik tetapi tidak ada di bidang penelitian  atau pelayanan/ pengabdian kepada masyarakat.
1. Ada bukti tentang kinerja dosen di bidang  pendidikan tetapi tidak terdokumentasikan dengan baik serta tidak ada di bidang penelitian  atau pelayanan/ pengabdian kepada masyarakat.
0. Tidak ada bukti tentang kinerja dosen yang terdokumentasikan.</t>
        </r>
      </text>
    </comment>
    <comment ref="C59" authorId="1">
      <text>
        <r>
          <rPr>
            <sz val="9"/>
            <color indexed="81"/>
            <rFont val="Tahoma"/>
            <family val="2"/>
          </rPr>
          <t xml:space="preserve">4. KD1 &gt; 90%
3. 75% &lt; KD1 ≤ 90%
2. 60% &lt; KD1 ≤ 75%
1. 45% &lt; KD1 ≤ 60%
0. KD1  ≤  45% </t>
        </r>
      </text>
    </comment>
    <comment ref="C60" authorId="1">
      <text>
        <r>
          <rPr>
            <sz val="9"/>
            <color indexed="81"/>
            <rFont val="Tahoma"/>
            <family val="2"/>
          </rPr>
          <t>4. KD2 &gt; 40%
3. 30% &lt; KD2 ≤ 40%
2. 20% &lt; KD2 ≤ 30%
1. 10% &lt; KD2 ≤ 20%
0. KD2  ≤  10%</t>
        </r>
      </text>
    </comment>
    <comment ref="C61" authorId="1">
      <text>
        <r>
          <rPr>
            <sz val="9"/>
            <color indexed="81"/>
            <rFont val="Tahoma"/>
            <family val="2"/>
          </rPr>
          <t xml:space="preserve">4. KD3 &gt; 50%
3. 40% &lt; KD3 ≤ 50%
2. 30% &lt; KD3 ≤ 40%
1. 20% &lt; KD3 ≤ 30%
0. KD3  ≤  20% 
</t>
        </r>
      </text>
    </comment>
    <comment ref="C62" authorId="1">
      <text>
        <r>
          <rPr>
            <sz val="9"/>
            <color indexed="81"/>
            <rFont val="Tahoma"/>
            <family val="2"/>
          </rPr>
          <t xml:space="preserve">4. KD4 &gt; 40%
3. 30% &lt; KD4 ≤ 40%
2. 20% &lt; KD4 ≤ 30%
1. 10% &lt; KD4 ≤ 20%
0. KD4  ≤  10% </t>
        </r>
      </text>
    </comment>
    <comment ref="C63" authorId="1">
      <text>
        <r>
          <rPr>
            <sz val="9"/>
            <color indexed="81"/>
            <rFont val="Tahoma"/>
            <family val="2"/>
          </rPr>
          <t>4. Untuk bidang sosial: 27 &lt;  RMD ≤ 33, Untuk bidang eksakta: 17 &lt;  RMD ≤ 23
3. Untuk bidang sosial: 33 &lt;  RMD ≤ 40 atau  20 &lt;  RMD ≤ 27, dan Untuk bidang eksakta: 23 &lt;  RMD ≤ 30 atau 11 &lt;  RMD ≤ 17
2. Untuk bidang sosial:  40 &lt;  RMD ≤ 50 atau 15 &lt;  RMD ≤ 20, dan Untuk bidang eksakta: 30 &lt;  RMD ≤ 40 atau 7 &lt;  RMD ≤ 11
1. Untuk bidang sosial: 50 &lt;  RMD ≤ 60 Atau 10 &lt;  RMD ≤ 15, dan Untuk bidang eksakta: 40 &lt;  RMD ≤ 50 atau 3 &lt;  RMD ≤ 7
0. Untuk bidang sosial: RMD &gt;60 atau RMD ≤ 10, dan Untuk bidang eksakta:  RMD &gt;50 atau RMD ≤ 3</t>
        </r>
      </text>
    </comment>
    <comment ref="C64" authorId="1">
      <text>
        <r>
          <rPr>
            <sz val="9"/>
            <color indexed="81"/>
            <rFont val="Tahoma"/>
            <family val="2"/>
          </rPr>
          <t>4. 11 &lt; RFTE ≤  13 sks
3. 9 &lt; RFTE ≤  11 sks atau 13 &lt; RFTE ≤  15 sks
2. 7 &lt; RFTE ≤  9 sks atau 15 &lt; RFTE ≤  17 sks
1. 5 &lt; RFTE ≤  7 sks atau 17 &lt; RFTE ≤  19 sks
0. RFTE  ≤ 5 sks Atau RFTE &gt;19 sks</t>
        </r>
      </text>
    </comment>
    <comment ref="C65" authorId="1">
      <text>
        <r>
          <rPr>
            <sz val="9"/>
            <color indexed="81"/>
            <rFont val="Tahoma"/>
            <family val="2"/>
          </rPr>
          <t>4. Semua mata kuliah diajar oleh dosen yang sesuai keahliannya
3. 1 – 3 mata kuliah diajar oleh dosen yang tidak sesuai keahliannya
2. 4 –7 mata kuliah diajar oleh dosen yang tidak sesuai keahliannya.
1. 8 - 11 mata kuliah diajar oleh dosen yang tidak sesuai keahliannya.
0. Lebih dari 11 mata kuliah diajar oleh dosen yang tidak sesuai keahliannya</t>
        </r>
      </text>
    </comment>
    <comment ref="C66" authorId="1">
      <text>
        <r>
          <rPr>
            <sz val="9"/>
            <color indexed="81"/>
            <rFont val="Tahoma"/>
            <family val="2"/>
          </rPr>
          <t>4. PKDT ≥ 95%
3. 90% ≤ PKDT &lt; 95%
2. 85% ≤ PKDT &lt; 90%
1. 80% ≤ PKDT &lt; 85%
0.  PKDT ≤ 80%</t>
        </r>
      </text>
    </comment>
    <comment ref="C67" authorId="1">
      <text>
        <r>
          <rPr>
            <sz val="9"/>
            <color indexed="81"/>
            <rFont val="Tahoma"/>
            <family val="2"/>
          </rPr>
          <t>4. PDTT &lt; 10% Atau jika seluruh dosen yang bertugas di PS adalah dosen tetap Atau jika butir 4.3.2 bernilai ≥3 
3. 10% ≤ PDTT &lt; 20%
2. 20% ≤ PDTT &lt; 30%
1. 30% ≤ PDTT &lt; 40%
0. PDTT ≥ 40%</t>
        </r>
      </text>
    </comment>
    <comment ref="C68" authorId="1">
      <text>
        <r>
          <rPr>
            <sz val="9"/>
            <color indexed="81"/>
            <rFont val="Tahoma"/>
            <family val="2"/>
          </rPr>
          <t>4. Semua dosen tidak tetap mengajar mata kuliah yang sesuai keahliannya
3. 1 – 2 mata kuliah diajar oleh dosen tidak tetap yang tidak sesuai keahliannya.
2. 3-4 mata kuliah diajar oleh dosen tidak tetap yang tidak sesuai keahliannya.
1. 5-6 mata kuliah diajar oleh dosen tidak tetap yang tidak sesuai keahliannya.
0. Lebih dari 6 mata kuliah diajar oleh dosen tidak tetap yang tidak sesuai keahliannya</t>
        </r>
      </text>
    </comment>
    <comment ref="C69" authorId="1">
      <text>
        <r>
          <rPr>
            <sz val="9"/>
            <color indexed="81"/>
            <rFont val="Tahoma"/>
            <family val="2"/>
          </rPr>
          <t>4. PKDTT ≥ 95% Atau jika seluruh dosen yang bertugas di PS adalah dosen tetap Atau jika butir 4.3.2 bernilai ≥3
3. 90% ≤ PKDTT &lt; 95%
2. 85% ≤ PKDTT &lt; 90%
1. 80% ≤ PKDTT &lt; 85%
0.  PKDTT &lt; 80%</t>
        </r>
      </text>
    </comment>
    <comment ref="C70" authorId="1">
      <text>
        <r>
          <rPr>
            <sz val="9"/>
            <color indexed="81"/>
            <rFont val="Tahoma"/>
            <family val="2"/>
          </rPr>
          <t>4. Jumlah tenaga ahli/pakar  12 orang.
3. Jumlah tenaga ahli/pakar: 8 - 11 orang.
2. Jumlah tenaga ahli/pakar: 4 – 7 orang.
1. Jumlah tenaga ahli/pakar &lt; 4 orang.
0. -</t>
        </r>
      </text>
    </comment>
    <comment ref="C71" authorId="1">
      <text>
        <r>
          <rPr>
            <sz val="9"/>
            <color indexed="81"/>
            <rFont val="Tahoma"/>
            <family val="2"/>
          </rPr>
          <t>4. SD ≥ 4
3. 3 ≤ SD &lt; 4
2. 2 ≤ SD &lt; 3
1. 1 ≤ SD &lt; 2
0. SD &lt; 1</t>
        </r>
      </text>
    </comment>
    <comment ref="C72" authorId="1">
      <text>
        <r>
          <rPr>
            <sz val="9"/>
            <color indexed="81"/>
            <rFont val="Tahoma"/>
            <family val="2"/>
          </rPr>
          <t>4. SP &gt; 3
3. 2 &lt; SP ≤ 3
2. 1 &lt; SP ≤ 2
1. 0 &lt; SP ≤ 1
0. SP = 0</t>
        </r>
      </text>
    </comment>
    <comment ref="C73" authorId="1">
      <text>
        <r>
          <rPr>
            <sz val="9"/>
            <color indexed="81"/>
            <rFont val="Tahoma"/>
            <family val="2"/>
          </rPr>
          <t>4. Mendapatkan penghargaan hibah, pendanaan program dan kegiatan akademik dari institusi internasional (disertai bukti)
3. Mendapatkan penghargaan hibah, pendanaan program dan kegiatan akademik dari institusi nasional (disertai bukti).
2. Mendapatkan penghargaan hibah, pendanaan program dan kegiatan akademik dari institusi regional/lokal (disertai bukti).
1. Mendapatkan penghargaan, hibah, pendanaan program dan kegiatan akademik yang berupa hibah dana  dari PT sendiri (disertai bukti).
0. Tidak pernah mendapat penghargaan.</t>
        </r>
      </text>
    </comment>
    <comment ref="C74" authorId="1">
      <text>
        <r>
          <rPr>
            <sz val="9"/>
            <color indexed="81"/>
            <rFont val="Tahoma"/>
            <family val="2"/>
          </rPr>
          <t>4. Lebih dari 30%  dosen tetap menjadi anggota masyarakat bidang ilmu tingkat internasional. 
3. Lebih dari 30% dosen tetap  menjadi anggota masyarakat bidang ilmu tingkat internasional atau nasional.
2. Antara 15% s.d. 30% dosen tetap yang menjadi anggota masyarakat bidang ilmu tingkat internasional atau nasional.
1. Ada tapi kurang dari 15%  dosen tetap yang menjadi anggota masyarakat bidang ilmu tingkat internasional atau nasional.
0. Tidak ada dosen tetap yang menjadi anggota masyarakat bidang ilmu.</t>
        </r>
      </text>
    </comment>
    <comment ref="C75" authorId="1">
      <text>
        <r>
          <rPr>
            <sz val="9"/>
            <color indexed="81"/>
            <rFont val="Tahoma"/>
            <family val="2"/>
          </rPr>
          <t>4. Jika nilai  A ≥ 4
3. Jika 3 ≤ A &lt; 4
2. Jika 2 ≤ A &lt; 3
1. Jika 1 ≤ A &lt; 2 
0. Jika A &lt; 1</t>
        </r>
      </text>
    </comment>
    <comment ref="C76" authorId="1">
      <text>
        <r>
          <rPr>
            <sz val="9"/>
            <color indexed="81"/>
            <rFont val="Tahoma"/>
            <family val="2"/>
          </rPr>
          <t>4. Jumlah cukup dan sangat baik kegiatannya
3. Jumlah cukup dan memadai kegiatannya
2. Cukup dalam jumlah dan kualifikasi tetapi mutu kerjanya sedang-sedang saja
1. Kurang dalam jumlah atau terlalu banyak sehingga kurang kegiatannya
0. -</t>
        </r>
      </text>
    </comment>
    <comment ref="C77" authorId="1">
      <text>
        <r>
          <rPr>
            <sz val="9"/>
            <color indexed="81"/>
            <rFont val="Tahoma"/>
            <family val="2"/>
          </rPr>
          <t>4. Jika nilai  D ≥ 4
3. Jika 3 ≤ D &lt; 4
2. Jika 2 ≤ D &lt; 3
1. Jika 1 ≤ D &lt; 2 
0. Jika D &lt;1</t>
        </r>
      </text>
    </comment>
    <comment ref="C78" authorId="1">
      <text>
        <r>
          <rPr>
            <sz val="9"/>
            <color indexed="81"/>
            <rFont val="Tahoma"/>
            <family val="2"/>
          </rPr>
          <t>4. Upaya pengembangan telah dilakukan dengan sangat baik sehingga dapat meningkatkan kualifikasi dan kompetensi tenaga kependidikan. 
3. Upaya pengembangan telah dilakukan dengan  baik sehingga dapat meningkatkan kualifikasi dan kompetensi tenaga kependidikan. 
2. Upaya pengembangan telah dilakukan dengan  cukup sehingga dapat meningkatkan kualifikasi dan kompetensi tenaga kependidikan.
1. Tidak ada upaya pengembangan, padahal kualifikasi dan kompetensi  tenaga kependidikan relatif masih kurang.
0. -</t>
        </r>
      </text>
    </comment>
    <comment ref="C85" authorId="1">
      <text>
        <r>
          <rPr>
            <sz val="9"/>
            <color indexed="81"/>
            <rFont val="Tahoma"/>
            <family val="2"/>
          </rPr>
          <t>4. Kurikulum memuat kompetensi lulusan secara lengkap (utama, pendukung, lainnya) yang terumuskan secara sangat jelas.
3. Kurikulum memuat kompetensi lulusan secara lengkap (utama, pendukung, lainnya) yang terumuskan secara jelas.
2. Kurikulum memuat kompetensi lulusan secara lengkap (utama, pendukung, lainnya) yang terumuskan secara cukup jelas.
1. Kurikulum memuat kompetensi lulusan secara lengkap (utama, pendukung, lainnya), namun rumusannya kurang jelas.
0. Kurikulum tidak memuat kompetensi lulusan secara lengkap.</t>
        </r>
      </text>
    </comment>
    <comment ref="C86" authorId="1">
      <text>
        <r>
          <rPr>
            <sz val="9"/>
            <color indexed="81"/>
            <rFont val="Tahoma"/>
            <family val="2"/>
          </rPr>
          <t xml:space="preserve">4. Sesuai dengan visi-misi, sudah berorientasi  ke masa depan.
3. Sesuai dengan visi-misi, berorientasi ke masa kini.
2. Sesuai dengan visi-misi, tetapi masih berorientasi ke masa lalu.
1. Tidak sesuai dengan visi-misi.
0. Tidak sesuai dengan visi-misi serta tidak jelas orientasinya Atau Tidak memuat memuat standar kompetensi.
</t>
        </r>
      </text>
    </comment>
    <comment ref="C87" authorId="1">
      <text>
        <r>
          <rPr>
            <sz val="9"/>
            <color indexed="81"/>
            <rFont val="Tahoma"/>
            <family val="2"/>
          </rPr>
          <t>4. Sesuai dengan standar kompetensi, sudah berorientasi  ke masa depan.
3. Sesuai dengan standar kompetensi, berorientasi ke masa kini.
2. Sesuai dengan standar kompetensi, tetapi masih berorientasi ke masa lalu.
1. Tidak sesuai dengan standar kompetensi.
0. Tidak tidak memiliki standar kompetensi</t>
        </r>
      </text>
    </comment>
    <comment ref="C88" authorId="1">
      <text>
        <r>
          <rPr>
            <sz val="9"/>
            <color indexed="81"/>
            <rFont val="Tahoma"/>
            <family val="2"/>
          </rPr>
          <t>4. PTGS &gt; 50% 
3. 35% &lt; PTGS ≤ 50%
2. 20% &lt; PTGS ≤ 35%
1. 5% &lt; PTGS ≤ 20%
0. PTGS ≤ 5%</t>
        </r>
      </text>
    </comment>
    <comment ref="C89" authorId="1">
      <text>
        <r>
          <rPr>
            <sz val="9"/>
            <color indexed="81"/>
            <rFont val="Tahoma"/>
            <family val="2"/>
          </rPr>
          <t>4. Lebih dari 95% mata kuliah
3. Lebih dari 85% s.d. 95%  mata kuliah dilengkapi dengan deskripsi matakuliah, silabus dan SAP
2. Lebih dari 75% s.d. 85%  mata kuliah dilengkapi dengan deskripsi matakuliah, silabus dan SAP
1. Lebih dari 65% s.d. 75%  mata kuliah dilengkapi dengan deskripsi matakuliah, silabus dan SAP
0. Matakuliah yang dilengkapi deskripsi matakuliah, silabus dan SAP kurang atau sama dengan 65%.</t>
        </r>
      </text>
    </comment>
    <comment ref="C90" authorId="1">
      <text>
        <r>
          <rPr>
            <sz val="9"/>
            <color indexed="81"/>
            <rFont val="Tahoma"/>
            <family val="2"/>
          </rPr>
          <t xml:space="preserve">4. Bobot mata kuliah pilihan ≥ 9 sks dan yang disediakan/ dilaksanakan ≥ 2.0 x sks mk pilihan yang harus diambil
3. Bobot mata kuliah pilihan ≥ 9 sks dan  yang disediakan/ dilaksanakan sama dengan (1.5 – 2.0) x sks mk pilihan yang harus diambil
2. Bobot mata kuliah pilihan ≥ 9 sks dan  yang disediakan/ dilaksanakan &lt;1.5 x sks mk pilihan yang harus diambil Atau bobot mata kuliah pilihan &lt; 9 sks. 
1. -
0. -
</t>
        </r>
      </text>
    </comment>
    <comment ref="C91" authorId="1">
      <text>
        <r>
          <rPr>
            <sz val="9"/>
            <color indexed="81"/>
            <rFont val="Tahoma"/>
            <family val="2"/>
          </rPr>
          <t>4. Pelaksanaan modul praktikum lebih dari cukup  (ditambah dengan demonstrasi di laboratorium ) di PT sendiri.
3. Pelaksanaan modul praktikum cukup, dilaksanakan di PT sendiri.
2. Pelaksanaan modul praktikum cukup, tetapi dilaksanakan di PT lain.
1. Pelaksanaan modul praktikum kurang dari minimum.
0. -</t>
        </r>
      </text>
    </comment>
    <comment ref="C92" authorId="1">
      <text>
        <r>
          <rPr>
            <sz val="9"/>
            <color indexed="81"/>
            <rFont val="Tahoma"/>
            <family val="2"/>
          </rPr>
          <t>4. Pengembangan dilakukan secara mandiri dengan melibatkan pemangku kepentingan internal dan eksternal dan memperhatikan visi, misi, dan umpan balik program studi.
3. Pengembangan dilakukan bekerjasama dengan perguruan tinggi lain tetapi tidak melibatkan pemangku kepentingan eksternal lainnya walaupun menyesuaikan dengan visi, misi, dan umpan balik.
2. Pengembangan mengikuti perubahan di perguruan tinggi lain yang disesuaikan dengan visi, misi, dan umpan balik.
1. Pengembangan mengikuti perubahan di perguruan tinggi lain tanpa penyesuaian.
0. Dalam 5 tahun terakhir, tidak pernah melakukan peninjauan ulang.</t>
        </r>
      </text>
    </comment>
    <comment ref="C93" authorId="1">
      <text>
        <r>
          <rPr>
            <sz val="9"/>
            <color indexed="81"/>
            <rFont val="Tahoma"/>
            <family val="2"/>
          </rPr>
          <t>4. Pembaharuan kurikulum dilakukan sesuai dengan perkembangan ilmu di bidangnya dan kebutuhan pemangku kepentingan.
3. Pembaharuan kurikulum dilakukan sesuai dengan perkembangan ilmu di bidangnya, tetapi kurang memperhatikan kebutuhan pemangku kepentingan.
2. Pembaharuan hanya menata ulang kurikulum yang sudah ada, tanpa disesuaikan dengan perkembangan.
1. -
0. Tidak ada pembaharuan kurikulum selama 5 tahun terakhir.</t>
        </r>
      </text>
    </comment>
    <comment ref="C94" authorId="1">
      <text>
        <r>
          <rPr>
            <sz val="9"/>
            <color indexed="81"/>
            <rFont val="Tahoma"/>
            <family val="2"/>
          </rPr>
          <t>4. skor akhir &gt; 3.5
3. 2.5 &lt; skor akhir ≤ 3.5
2. 1.5 &lt; skor akhir ≤ 2.5
1. skor akhir ≤ 1.5
0. -</t>
        </r>
      </text>
    </comment>
    <comment ref="C95" authorId="1">
      <text>
        <r>
          <rPr>
            <sz val="9"/>
            <color indexed="81"/>
            <rFont val="Tahoma"/>
            <family val="2"/>
          </rPr>
          <t>4. Materi kuliah disusun oleh kelompok dosen dalam satu bidang ilmu, dengan memperhatikan masukan dari dosen lain atau dari pengguna lulusan.
3. Materi kuliah disusun oleh kelompok dosen dalam satu bidang ilmu, dengan memperhatikan masukan dari dosen lain.
2. Materi kuliah disusun oleh kelompok dosen dalam satu bidang ilmu.
1. Materi kuliah hanya disusun oleh dosen pengajar tanpa melibatkan dosen lain.
0. Tidak ada mekanisme monitoring.</t>
        </r>
      </text>
    </comment>
    <comment ref="C96" authorId="1">
      <text>
        <r>
          <rPr>
            <sz val="9"/>
            <color indexed="81"/>
            <rFont val="Tahoma"/>
            <family val="2"/>
          </rPr>
          <t>4. Mutu soal ujian untuk lima mata kuliah yang diberikan semuanya bermutu baik, dan sesuai dengan GBPP/SAP.
3. Empat dari lima contoh soal ujian yang mutunya baik, dan sesuai dengan GBPP/SAP.
2. Dua s.d. tiga contoh soal ujian yang mutunya baik, dan sesuai dengan GBPP/SAP.
1. Hanya satu contoh soal ujian yang mutunya baik, dan sesuai dengan GBPP/SAP.
0. Semua soal ujian tidak bermutu atau tidak sesuai dengan GBPP/SAP.</t>
        </r>
      </text>
    </comment>
    <comment ref="C97" authorId="1">
      <text>
        <r>
          <rPr>
            <sz val="9"/>
            <color indexed="81"/>
            <rFont val="Tahoma"/>
            <family val="2"/>
          </rPr>
          <t xml:space="preserve">4. Rata-rata banyaknya mahasiswa per dosen PA per tahun ≤ 20
3. Rata-rata banyaknya mahasiswa per dosen PA per tahun antara 21 s.d. 30
2. Rata-rata banyaknya mahasiswa per dosen PA per tahun antara 31 s.d. 40
1. Rata-rata banyaknya mahasiswa per dosen PA per tahun antara  41 s.d. 50
0. Rata-rata banyaknya mahasiswa per dosen PA per tahun &gt; 50 Atau tidak ada perwalian
</t>
        </r>
      </text>
    </comment>
    <comment ref="C98" authorId="1">
      <text>
        <r>
          <rPr>
            <sz val="9"/>
            <color indexed="81"/>
            <rFont val="Tahoma"/>
            <family val="2"/>
          </rPr>
          <t xml:space="preserve">4. Dilakukan oleh seluruh dosen PA dengan baik sesuai panduan tertulis.
3. Perwalian dilakukan oleh seluruh dosen PA tetapi tidak seluruhnya menurut panduan tertulis.
2. Perwalian dilakukan oleh sebagian dosen PA dan sebagian oleh Tenaga Administrasi.
1. Perwalian tidak dilakukan oleh dosen PA tetapi oleh Tenaga Administrasi.
0. Tidak ada pembimbingan, hanya ada pengesahan dokumen akademik oleh pegawai administratif </t>
        </r>
      </text>
    </comment>
    <comment ref="C99" authorId="1">
      <text>
        <r>
          <rPr>
            <sz val="9"/>
            <color indexed="81"/>
            <rFont val="Tahoma"/>
            <family val="2"/>
          </rPr>
          <t>4. PP &gt; 3.0
3. 2.3 &lt; PP ≤ 3.0
2. 1.5 &lt; PP ≤ 2.3
1. 0.5 &lt; PP ≤ 1.5
0. Tidak ada pertemuan/ pembimbingan</t>
        </r>
      </text>
    </comment>
    <comment ref="C100" authorId="1">
      <text>
        <r>
          <rPr>
            <sz val="9"/>
            <color indexed="81"/>
            <rFont val="Tahoma"/>
            <family val="2"/>
          </rPr>
          <t xml:space="preserve">4. Sistem bantuan dan bimbingan akademik sangat efektif
3. Sistem bantuan dan bimbingan akademik cukup efektif
2. Sistem bantuan dan bimbingan akademik kurang efektif.
1. Sistem bantuan dan bimbingan akademik tidak efektif.
0. Sistem bantuan dan bimbingan akademik tidak jalan, Atau tidak ada pembimbingan
</t>
        </r>
      </text>
    </comment>
    <comment ref="C101" authorId="1">
      <text>
        <r>
          <rPr>
            <sz val="9"/>
            <color indexed="81"/>
            <rFont val="Tahoma"/>
            <family val="2"/>
          </rPr>
          <t>4. Ada panduan tertulis yang disosialisasikan dan dilaksanakan dengan konsisten
3. Ada panduan tertulis dan disosialisasikan dengan baik, tetapi tidak dilaksanakan secara konsisten
2. Ada panduan tertulis tetapi tidak disosialisasikan dengan baik, serta tidak dilaksanakan secara konsisten.
1. -
0. Tidak ada panduan tertulis.</t>
        </r>
      </text>
    </comment>
    <comment ref="C102" authorId="1">
      <text>
        <r>
          <rPr>
            <sz val="9"/>
            <color indexed="81"/>
            <rFont val="Tahoma"/>
            <family val="2"/>
          </rPr>
          <t>4. 1 – 4 mahasiswa per dosen pembimbing TA
3. 5 – 8 mahasiswa per dosen pembimbing TA
2. 9 – 12 mahasiswa per dosen pembimbing TA
1. 13-16 mahasiswa per dosen pembimbing TA
0. ≥ 17 mahasiswa per dosen pembimbing TA</t>
        </r>
      </text>
    </comment>
    <comment ref="C103" authorId="1">
      <text>
        <r>
          <rPr>
            <sz val="9"/>
            <color indexed="81"/>
            <rFont val="Tahoma"/>
            <family val="2"/>
          </rPr>
          <t>4. ≥ 8 kali
3. 5-7 kali
2. 3-4 kali
1. 1-2 kali
0. Tidak ada pertemuan</t>
        </r>
      </text>
    </comment>
    <comment ref="C104" authorId="1">
      <text>
        <r>
          <rPr>
            <sz val="9"/>
            <color indexed="81"/>
            <rFont val="Tahoma"/>
            <family val="2"/>
          </rPr>
          <t>4. Seluruh dosen pembimbing berpendidikan minimal S2 dan sesuai dengan bidang keahliannya.
3. Seluruh dosen pembimbing berpendidikan minimal S2, tetapi sebagian kecil tidak sesuai dengan bidang keahliannya.
2. Sebagian besar dosen pembimbing berpendidikan minimal S2, tetapi sebagian kecil tidak sesuai dengan bidang keahliannya.
1. Sebagian besar dosen pembimbing belum berpendidikan minimal S2 dan  tidak sesuai dengan bidang keahliannya.
0. -</t>
        </r>
      </text>
    </comment>
    <comment ref="C105" authorId="1">
      <text>
        <r>
          <rPr>
            <sz val="9"/>
            <color indexed="81"/>
            <rFont val="Tahoma"/>
            <family val="2"/>
          </rPr>
          <t xml:space="preserve">4. Jika dalam struktur kurikulum tugas akhir dijadwalkan selesai dalam satu semester:  Rata-rata: ≤ 6 bulan Jika dalam struktur kurikulum tugas akhir dijadwalkan selesai dalam dua semester, Rata-rata: ≤ 12 bulan
3. Jika dalam struktur kurikulum tugas akhir dijadwalkan selesai dalam satu semester:Rata-rata: 7 - 8 bulan Jika dalam struktur kurikulum tugas akhir dijadwalkan selesai dalam dua semester, 
Rata-rata: 13  - 16 bulan
2. Jika dalam struktur kurikulum tugas akhir dijadwalkan selesai dalam satu semester: Rata-rata: 9  - 10 bulan Jika dalam struktur kurikulum tugas akhir dijadwalkan selesai dalam dua semester, 
Rata-rata: 17 - 20 bulan
1. Jika dalam struktur kurikulum tugas akhir dijadwalkan selesai dalam satu semester: Rata-rata: 11 - 12 bulan Jika dalam struktur kurikulum tugas akhir dijadwalkan selesai dalam dua semester, 
Rata-rata: 21 - 24 bulan
0. Jika dalam struktur kurikulum tugas akhir dijadwalkan selesai dalam satu semester: Rata-rata: &gt; 12 bulan Jika dalam struktur kurikulum tugas akhir dijadwalkan selesai dalam dua semester, 
Rata-rata: &gt;24 bulan </t>
        </r>
      </text>
    </comment>
    <comment ref="C106" authorId="1">
      <text>
        <r>
          <rPr>
            <sz val="9"/>
            <color indexed="81"/>
            <rFont val="Tahoma"/>
            <family val="2"/>
          </rPr>
          <t>4. Upaya perbaikan dilakukan untuk  semua dari yang seharusnya diperbaiki/ ditingkatkan.
3. Upaya perbaikan dilakukan untuk 3 dari 4  yang seharusnya diperbaiki/ ditingkatkan.
2. Upaya perbaikan dilakukan untuk 2 dari 4 yang seharusnya diperbaiki/ ditingkatkan.
1. Upaya perbaikan dilakukan untuk 1 dari yang seharusnya diperbaiki/ ditingkatkan.
0. Tidak ada upaya perbaikan.</t>
        </r>
      </text>
    </comment>
    <comment ref="C107" authorId="1">
      <text>
        <r>
          <rPr>
            <sz val="9"/>
            <color indexed="81"/>
            <rFont val="Tahoma"/>
            <family val="2"/>
          </rPr>
          <t>4. Upaya baik dan hasilnya suasana kondusif untuk meningkatkan suasana akademik yang baik.
3. Upaya baik, namun hasilnya baru cukup.
2. Cukup dalam upaya dan hasilnya.
1. Upaya dinilai kurang dan hasilnya tidak nampak.
0. Tidak ada upaya.</t>
        </r>
      </text>
    </comment>
    <comment ref="C108" authorId="1">
      <text>
        <r>
          <rPr>
            <sz val="9"/>
            <color indexed="81"/>
            <rFont val="Tahoma"/>
            <family val="2"/>
          </rPr>
          <t>4. Upaya baik dan hasilnya suasana kondusif untuk meningkatkan suasana akademik yang baik.
3. Upaya baik, namun hasilnya baru cukup.
2. Cukup dalam upaya dan hasilnya.
1. Upaya dinilai kurang dan hasilnya tidak nampak.
0. Tidak ada upaya.</t>
        </r>
      </text>
    </comment>
    <comment ref="C109" authorId="1">
      <text>
        <r>
          <rPr>
            <sz val="9"/>
            <color indexed="81"/>
            <rFont val="Tahoma"/>
            <family val="2"/>
          </rPr>
          <t>4. Upaya baik dan hasilnya suasana kondusif untuk meningkatkan suasana akademik yang baik.
3. Upaya baik, namun hasilnya baru cukup
2. Cukup dalam upaya dan hasilnya.
1. Upaya dinilai kurang dan hasilnya tidak nampak.
0. Tidak ada upaya</t>
        </r>
      </text>
    </comment>
    <comment ref="C110" authorId="1">
      <text>
        <r>
          <rPr>
            <sz val="9"/>
            <color indexed="81"/>
            <rFont val="Tahoma"/>
            <family val="2"/>
          </rPr>
          <t>4. Upaya baik dan hasilnya suasana kondusif untuk meningkatkan suasana akademik yang baik.
3. Upaya baik, namun hasilnya baru cukup
2. Cukup dalam upaya dan hasilnya.
1. Upaya dinilai kurang dan hasilnya tidak nampak.
0. Tidak ada upaya</t>
        </r>
      </text>
    </comment>
    <comment ref="C111" authorId="1">
      <text>
        <r>
          <rPr>
            <sz val="9"/>
            <color indexed="81"/>
            <rFont val="Tahoma"/>
            <family val="2"/>
          </rPr>
          <t>4. Upaya baik dan hasilnya suasana kondusif untuk meningkatkan suasana akademik yang baik.
3. Upaya baik, namun hasilnya baru cukup
2. Cukup dalam upaya dan hasilnya.
1. Upaya dinilai kurang dan hasilnya tidak nampak.
0. Tidak ada upaya</t>
        </r>
      </text>
    </comment>
    <comment ref="C118" authorId="1">
      <text>
        <r>
          <rPr>
            <sz val="9"/>
            <color indexed="81"/>
            <rFont val="Tahoma"/>
            <family val="2"/>
          </rPr>
          <t>4. Program studi secara otonom melaksanakan perencanaan alokasi  dan pengelolaan dana.
3. Program studi tidak diberi otonomi, tetapi dilibatkan dalam melaksanakan perencanaan alokasi  dan pengelolaan dana.
2. Program studi dilibatkan dalam perencanaan alokasi, namun pengelolaan dana dilakukan oleh Fakultas/Sekolah Tinggi.
1. Program studi hanya diminta untuk memberikan masukan. Perencanaan alokasi dan pengelolaan dana dilakukan oleh Fakultas/ Sekolah Tinggi.
0. Program studi tidak dilibatkan dalam perencanaan/ alokasi dan pengelolaan dana.</t>
        </r>
      </text>
    </comment>
    <comment ref="C119" authorId="1">
      <text>
        <r>
          <rPr>
            <sz val="9"/>
            <color indexed="81"/>
            <rFont val="Tahoma"/>
            <family val="2"/>
          </rPr>
          <t>4. Jumlah dana lebih dari  Rp 18 juta per mahasiswa per tahun.  
3. Jumlah dana lebih dari Rp. 11 juta s.d. Rp18 juta per mahasiswa per tahun. 
2. Jumlah dana lebih dari Rp. 5 juta s.d. Rp 11 juta per mahasiswa per tahun.   
1. Jumlah dana lebih dari Rp. 1 juta s.d. Rp 5 juta per mahasiswa per tahun.
0. Jumlah dana sama dengan atau kurang dari  Rp.1 juta per mahasiswa per tahun.</t>
        </r>
      </text>
    </comment>
    <comment ref="C120" authorId="1">
      <text>
        <r>
          <rPr>
            <sz val="9"/>
            <color indexed="81"/>
            <rFont val="Tahoma"/>
            <family val="2"/>
          </rPr>
          <t xml:space="preserve">4. Rata-rata dana penelitian lebih dari Rp 3 juta  per dosen tetap per tahun.
3. Rata-rata dana penelitian  lebih dari Rp 2 juta s.d. Rp 3 juta per dosen tetap per tahun.
2. Rata-rata dana penelitian lebih dari Rp 1 juta s.d. Rp 2 juta per dosen tetap per tahun.
1. Rata-rata dana penelitian sama dengan atau kurang dari Rp 1 juta per dosen tetap per tahun
0. Tidak ada dana penelitian
</t>
        </r>
      </text>
    </comment>
    <comment ref="C121" authorId="1">
      <text>
        <r>
          <rPr>
            <sz val="9"/>
            <color indexed="81"/>
            <rFont val="Tahoma"/>
            <family val="2"/>
          </rPr>
          <t>4. Rata-rata dana pelayanan/pengab-dian kepada masyarakat lebih dari Rp 1.5 juta  per dosen tetap per tahun.
3. Rata-rata dana pelayanan/pengab-dian kepada masyarakat  lebih dari Rp 1 juta s.d. Rp 1.5 juta per dosen tetap per tahun.
2. Rata-rata dana pelayanan/pengab-dian kepada masyarakat lebih dari Rp 0.5 juta s.d. Rp 1 juta per dosen tetap per tahun.
1. Rata-rata dana pelayanan/ pengabdian kepada masyarakat kurang dari Rp 0.5 juta per dosen tetap per tahun.
0. Tida ada dana untuk pelayanan/ pengabdian kepada masyarakat.</t>
        </r>
      </text>
    </comment>
    <comment ref="C122" authorId="1">
      <text>
        <r>
          <rPr>
            <sz val="9"/>
            <color indexed="81"/>
            <rFont val="Tahoma"/>
            <family val="2"/>
          </rPr>
          <t xml:space="preserve">4. Jika SLRDT ≥ 4
3. Jika 3 ≤ SLRDT &lt; 4
2. Jika 2 ≤ SLRDT &lt; 3
1. Jika 1 ≤ SLRDT &lt; 2
0. Jika  SLRDT &lt; 1
Nilai pada butir ini tidak hanya didasarkan pada perhitungan skor luas ruang dosen tetap saja, tetapi juga didasarkan pada kenyamanan,  sehingga dosen dapat melaksanakan kegiatan Tridharma PT dengan baik.  Untuk itu asesor diberikan kemungkinan untuk memberikan tambahan/pengurangan nilai maksimum sebesar 1.5.
</t>
        </r>
      </text>
    </comment>
    <comment ref="C123" authorId="1">
      <text>
        <r>
          <rPr>
            <sz val="9"/>
            <color indexed="81"/>
            <rFont val="Tahoma"/>
            <family val="2"/>
          </rPr>
          <t>4. Prasarana lengkap dan mutunya sangat baik untuk proses pembelajaran. 
3. Prasarana lengkap dan mutunya baik untuk proses pembelajaran.
2. Prasarana cukup lengkap dan mutunya cukup untuk proses pembelajaran.
1. Prasarana kurang lengkap dan mutunya kurang baik.
0. -</t>
        </r>
      </text>
    </comment>
    <comment ref="C124" authorId="1">
      <text>
        <r>
          <rPr>
            <sz val="9"/>
            <color indexed="81"/>
            <rFont val="Tahoma"/>
            <family val="2"/>
          </rPr>
          <t>4. Prasarana penunjang lengkap dan mutunya sangat baik untuk memenuhi kebutuhan mahasiswa.
3. Prasarana penunjang lengkap dan mutunya baik untuk memenuhi kebutuhan mahasiswa.
2. Prasarana penunjang cukup lengkap dan mutunya cukup untuk memenuhi kebutuhan mahasiswa.
1. Prasarana penunjang kurang lengkap dan mutunya kurang baik.
0. Tidak ada prasarana penunjang.</t>
        </r>
      </text>
    </comment>
    <comment ref="C125" authorId="1">
      <text>
        <r>
          <rPr>
            <sz val="9"/>
            <color indexed="81"/>
            <rFont val="Tahoma"/>
            <family val="2"/>
          </rPr>
          <t>4. Jumlah judul  400
3. 250  Jumlah judul &lt; 400
2.  100  Jumlah judul &lt; 250
1. 50  Jumlah judul &lt; 100
0. Jumlah judul &lt; 50</t>
        </r>
      </text>
    </comment>
    <comment ref="C126" authorId="1">
      <text>
        <r>
          <rPr>
            <sz val="9"/>
            <color indexed="81"/>
            <rFont val="Tahoma"/>
            <family val="2"/>
          </rPr>
          <t>4. Jumlah judul  200
3. 150 &lt; Jumlah judul &lt; 200
2. 100  Jumlah judul &lt; 150
1. 50  Jumlah judul &lt; 100
0. Jumlah judul &lt; 50</t>
        </r>
      </text>
    </comment>
    <comment ref="C127" authorId="1">
      <text>
        <r>
          <rPr>
            <sz val="9"/>
            <color indexed="81"/>
            <rFont val="Tahoma"/>
            <family val="2"/>
          </rPr>
          <t>4.  ≥ 3 judul jurnal, nomornya lengkap
3.  2 judul jurnal, nomornya lengkap
2. 1 judul jurnal, nomornya lengkap
1. Tidak ada jurnal yang nomornya lengkap
0. Tidak memiliki jurnal terakreditasi</t>
        </r>
      </text>
    </comment>
    <comment ref="C128" authorId="1">
      <text>
        <r>
          <rPr>
            <sz val="9"/>
            <color indexed="81"/>
            <rFont val="Tahoma"/>
            <family val="2"/>
          </rPr>
          <t>4.  ≥ 2 judul jurnal, nomornya lengkap
3. 1 judul jurnal yang nomornya lengkap
2. Tidak ada jurnal yang nomornya lengkap
1-0. -</t>
        </r>
      </text>
    </comment>
    <comment ref="C129" authorId="1">
      <text>
        <r>
          <rPr>
            <sz val="9"/>
            <color indexed="81"/>
            <rFont val="Tahoma"/>
            <family val="2"/>
          </rPr>
          <t>4.  ≥ 9 prosiding seminar
3. 6-8 prosiding seminar
2. 3-5 prosiding seminar
1. 1-2 prosiding seminar
0. Tidak ada prosiding seminar</t>
        </r>
      </text>
    </comment>
    <comment ref="C130" authorId="1">
      <text>
        <r>
          <rPr>
            <sz val="9"/>
            <color indexed="81"/>
            <rFont val="Tahoma"/>
            <family val="2"/>
          </rPr>
          <t xml:space="preserve">4. Ada beberapa perpustakaan di luar PT yang dapat diakses dan sangat baik fasilitasnya Atau jika nilai rata-rata dari butir 6.4.1  3.
3. Ada perpustakaan di luar PT yang dapat diakses dan baik fasilitasnya.
2. Ada perpustakaan di luar PT yang dapat diakses dan cukup baik fasilitasnya.
1. Tidak ada perpustakaan di luar PT yang dapat diakses 
0. -
</t>
        </r>
      </text>
    </comment>
    <comment ref="C131" authorId="1">
      <text>
        <r>
          <rPr>
            <sz val="9"/>
            <color indexed="81"/>
            <rFont val="Tahoma"/>
            <family val="2"/>
          </rPr>
          <t>4. Sangat memadai, terawat dengan sangat baik, dan PS memiliki akses yang sangat baik (memiliki fleksibilitas dalam menggunakannya di luar kegiatan praktikum terjadwal).
3. Memadai, sebagian besar dalam kondisi baik, dan PS memiliki akses yang baik (masih memungkinkan menggunakannya di luar kegiatan praktikum terjadwal, walau terbatas).
2. Cukup memadai, sebagian besar dalam kondisi baik, namun tidak mungkin digunakan di luar kegiatan praktikum terjadwal.
1. Kurang memadai, sehingga kegiatan praktikum dilaksanakan kurang dari batas minimal.
0. Sangat kurang, kegiatan praktikum praktis tidak pernah dilakukan.</t>
        </r>
      </text>
    </comment>
    <comment ref="C132" authorId="1">
      <text>
        <r>
          <rPr>
            <sz val="9"/>
            <color indexed="81"/>
            <rFont val="Tahoma"/>
            <family val="2"/>
          </rPr>
          <t>4. Dengan komputer yang terhubung dengan jaringan luas/internet, software yang berlisensi dengan jumlah yang memadai. Tersedia fasilitas e-learning yang digunakan secara baik, dan akses on-line ke koleksi perpustakaan.
3. Dengan komputer yang terhubung dengan jaringan luas/internet, software yang berlisensi dengan jumlah yang memadai. Tersedia fasilitas e-learning namun belum dimanfaatkan secara efektif.  Koleksi perpustakaan dapat diakses secara on-line namun masih ada kendala dalam kecepatan akses.
2. Sebagian dengan komputer, namun tidak terhubung dengan jaringan luas/internet.
Kebanyakan software yang digunakan belum berlisensi.  Koleksi perpustakaan dikelola dengan komputer yang tidak terhubung jaringan.
1. Proses pembelajaran dilakukan secara manual.Pengelolaan koleksi perpustakaan menggunakan komputer stand alone, atau secara manual.
0. -</t>
        </r>
      </text>
    </comment>
    <comment ref="C133" authorId="1">
      <text>
        <r>
          <rPr>
            <sz val="9"/>
            <color indexed="81"/>
            <rFont val="Tahoma"/>
            <family val="2"/>
          </rPr>
          <t>4. Jika skor akhir = 4
3. 3 ≤ skor akhir &lt; 4
2. 2 ≤ skor akhir &lt; 3
1. 1 ≤ skor akhir &lt; 2
0. -</t>
        </r>
      </text>
    </comment>
    <comment ref="C140" authorId="1">
      <text>
        <r>
          <rPr>
            <sz val="9"/>
            <color indexed="81"/>
            <rFont val="Tahoma"/>
            <family val="2"/>
          </rPr>
          <t>4. NK ≥ 3
3. 2   NK &lt;  3
2. 1  NK  &lt;  2
1. 0 &lt;  NK &lt;  1
0. NK = 0</t>
        </r>
      </text>
    </comment>
    <comment ref="C141" authorId="1">
      <text>
        <r>
          <rPr>
            <sz val="9"/>
            <color indexed="81"/>
            <rFont val="Tahoma"/>
            <family val="2"/>
          </rPr>
          <t>4. PD &gt; 25%
3.  15% &lt; PD ≤ 25%
2.  5% &lt; PD ≤ 15%
1. 0% &lt; PD ≤ 5%
0. PD = 0%</t>
        </r>
      </text>
    </comment>
    <comment ref="C142" authorId="1">
      <text>
        <r>
          <rPr>
            <sz val="9"/>
            <color indexed="81"/>
            <rFont val="Tahoma"/>
            <family val="2"/>
          </rPr>
          <t>4.  NK ≥ 6
3. 3   NK &lt;  6
2. 1  NK  &lt;  3
1. 0 &lt;  NK &lt;  1
0. NK = 0</t>
        </r>
      </text>
    </comment>
    <comment ref="C143" authorId="1">
      <text>
        <r>
          <rPr>
            <sz val="9"/>
            <color indexed="81"/>
            <rFont val="Tahoma"/>
            <family val="2"/>
          </rPr>
          <t>4. Dua atau lebih karya yang memperoleh HaKI
3. Satu yang memperoleh HaKI
2. Tidak ada karya dosen tetap yang memperoleh HaKI
1. -
0. -</t>
        </r>
      </text>
    </comment>
    <comment ref="C144" authorId="1">
      <text>
        <r>
          <rPr>
            <sz val="9"/>
            <color indexed="81"/>
            <rFont val="Tahoma"/>
            <family val="2"/>
          </rPr>
          <t>4. NK ≥ 6
3. 3    NK &lt;  6
2. 1  NK  &lt;  3
1. 0 &lt;  NK &lt;  1
0. NK = 0</t>
        </r>
      </text>
    </comment>
    <comment ref="C145" authorId="1">
      <text>
        <r>
          <rPr>
            <sz val="9"/>
            <color indexed="81"/>
            <rFont val="Tahoma"/>
            <family val="2"/>
          </rPr>
          <t>4. Mahasiswa terlibat penuh dan diberi tanggung jawab.
3. Mahasiswa terlibat penuh, namun tanggung jawab ada pada dosen Pembina.
2. Mahasiswa hanya diminta sebagai tenaga pembantu.
1. Keterlibatan mahasiswa sangat kurang.
0. Mahasiswa tidak dilibatkan dalam kegiatan PkM.</t>
        </r>
      </text>
    </comment>
    <comment ref="C146" authorId="1">
      <text>
        <r>
          <rPr>
            <sz val="9"/>
            <color indexed="81"/>
            <rFont val="Tahoma"/>
            <family val="2"/>
          </rPr>
          <t xml:space="preserve">4. Ada kerjasama dengan institusi di dalam negeri, banyak dalam jumlah.  Semuanya  relevan dengan bidang keahlian PS.
3. Ada kerjasama dengan institusi di dalam negeri, cukup dalam jumlah.  Sebagian besar relevan dengan bidang keahlian PS
2. Ada kerjasama dengan institusi di dalam negeri, kurang dalam jumlah. Sebagian besar relevan dengan bidang keahlian PS. 
1. Sangat sedikit kerjasama dengan lembaga di dalam negeri.
0. Belum ada atau tidak ada rencana kerjasama
</t>
        </r>
      </text>
    </comment>
    <comment ref="C147" authorId="1">
      <text>
        <r>
          <rPr>
            <sz val="9"/>
            <color indexed="81"/>
            <rFont val="Tahoma"/>
            <family val="2"/>
          </rPr>
          <t>4. Ada kerjasama dengan institusi di luar negeri, banyak dalam jumlah.  Semuanya  relevan dengan bidang keahlian PS.
3. Ada kerjasama dengan institusi di luar negeri, cukup dalam jumlah.  Sebagian besar relevan dengan bidang keahlian PS.
2. Ada kerjasama dengan institusi di luar negeri, kurang dalam jumlah.  
Sebagian besar relevan dengan bidang keahlian PS. 
1. Sangat sedikit kerjasama dengan lembaga di luar negeri.
0. Belum ada atau tidak ada rencana kerjasama</t>
        </r>
      </text>
    </comment>
  </commentList>
</comments>
</file>

<file path=xl/sharedStrings.xml><?xml version="1.0" encoding="utf-8"?>
<sst xmlns="http://schemas.openxmlformats.org/spreadsheetml/2006/main" count="528" uniqueCount="321">
  <si>
    <t>STANDAR 1: Visi, Misi, Tujuan dan Sasaran, serta Strategi Pencapaian</t>
  </si>
  <si>
    <t>No</t>
  </si>
  <si>
    <t>1.1</t>
  </si>
  <si>
    <t>1.2</t>
  </si>
  <si>
    <t>2.1</t>
  </si>
  <si>
    <t>2.2</t>
  </si>
  <si>
    <t>2.3</t>
  </si>
  <si>
    <t>2.4</t>
  </si>
  <si>
    <t>STANDAR 3: Mahasiswa dan Lulusan</t>
  </si>
  <si>
    <t>3.1</t>
  </si>
  <si>
    <t>3.2</t>
  </si>
  <si>
    <t>3.3</t>
  </si>
  <si>
    <t>3.4</t>
  </si>
  <si>
    <t>STANDAR 4: Sumberdaya Manusia</t>
  </si>
  <si>
    <t>4.1</t>
  </si>
  <si>
    <t>4.2</t>
  </si>
  <si>
    <t>4.3</t>
  </si>
  <si>
    <t>4.4</t>
  </si>
  <si>
    <t>STANDAR 5: Kurikulum, Pembelajaran, dan Suasana Akademik</t>
  </si>
  <si>
    <t>STANDAR 6: Pembiayaan, Sarana dan Prasarana, serta Sistem Informasi</t>
  </si>
  <si>
    <t>Standar</t>
  </si>
  <si>
    <t>Kriteria</t>
  </si>
  <si>
    <t xml:space="preserve">rata - rata </t>
  </si>
  <si>
    <t>Standar 7.    Penelitian, PELAYANAN/Pengabdian Kepada Masyarakat, DAN KERJASAMA</t>
  </si>
  <si>
    <t>Standar 4.    Sumber Daya Manusia</t>
  </si>
  <si>
    <t>4.5</t>
  </si>
  <si>
    <t>STANDAR 2: Tata Pamong, Kepemimpinan, Sistem Pengelolaan, dan Penjaminan Mutu</t>
  </si>
  <si>
    <t>Nilai capaian</t>
  </si>
  <si>
    <t>Sebutan</t>
  </si>
  <si>
    <t>Akar Penyebab/
Penunjang</t>
  </si>
  <si>
    <t>TOTAL RATA-RATA (1+2+3+4+5+6+7)</t>
  </si>
  <si>
    <t>Rekap nilai</t>
  </si>
  <si>
    <t>Nilai per standar</t>
  </si>
  <si>
    <t>Rata-rata</t>
  </si>
  <si>
    <t>STANDAR 7: Penelitian, Pelayanan/Pengabdian Kepada Masyarakat, dan Manusia</t>
  </si>
  <si>
    <t>1.1.1</t>
  </si>
  <si>
    <t>1.1.2</t>
  </si>
  <si>
    <t>Standar 1.1</t>
  </si>
  <si>
    <t>Standar 1.2</t>
  </si>
  <si>
    <t>Standar 2.1</t>
  </si>
  <si>
    <t>Standar 2.2</t>
  </si>
  <si>
    <t>Standar 2.3</t>
  </si>
  <si>
    <t>Standar 3.1</t>
  </si>
  <si>
    <t>Standar 3.2</t>
  </si>
  <si>
    <t>Standar 3.3</t>
  </si>
  <si>
    <t>Standar 3.4</t>
  </si>
  <si>
    <t>Standar 4.1</t>
  </si>
  <si>
    <t>Standar 4.2</t>
  </si>
  <si>
    <t>Standar 4.3</t>
  </si>
  <si>
    <t>Standar 4.4</t>
  </si>
  <si>
    <t>Standar 4.5</t>
  </si>
  <si>
    <t>Standar 5.1</t>
  </si>
  <si>
    <t>Standar 5.2</t>
  </si>
  <si>
    <t>Standar 5.3</t>
  </si>
  <si>
    <t>Standar 5.4</t>
  </si>
  <si>
    <t>Standar 5.5</t>
  </si>
  <si>
    <t>Standar 6.1</t>
  </si>
  <si>
    <t>Standar 6.2</t>
  </si>
  <si>
    <t>Standar 6.3</t>
  </si>
  <si>
    <t>Standar 6.4</t>
  </si>
  <si>
    <t>Standar 6.5</t>
  </si>
  <si>
    <t>Standar 7.1</t>
  </si>
  <si>
    <t>Standar 7.2</t>
  </si>
  <si>
    <t>Standar 7.3</t>
  </si>
  <si>
    <t>Standar 2.4</t>
  </si>
  <si>
    <t>Nama Departemen</t>
  </si>
  <si>
    <t>Tahun Pengukuran Mutu</t>
  </si>
  <si>
    <t>average</t>
  </si>
  <si>
    <t>Nilai</t>
  </si>
  <si>
    <t>Nilai Tertimbang</t>
  </si>
  <si>
    <t>Bobot</t>
  </si>
  <si>
    <t>Total</t>
  </si>
  <si>
    <t>Standar 2.5</t>
  </si>
  <si>
    <t>Standar 2.6</t>
  </si>
  <si>
    <t>3.1.2.</t>
  </si>
  <si>
    <t>3.2.1.</t>
  </si>
  <si>
    <t>3.2.2.</t>
  </si>
  <si>
    <t>3.4.2.</t>
  </si>
  <si>
    <t>4.1.</t>
  </si>
  <si>
    <t>4.2.1.</t>
  </si>
  <si>
    <t>4.2.2.</t>
  </si>
  <si>
    <t>4.3.3.</t>
  </si>
  <si>
    <t>4.3.4 &amp; 4.3.5.</t>
  </si>
  <si>
    <t>4.4.1.</t>
  </si>
  <si>
    <t>4.5.1.</t>
  </si>
  <si>
    <t>4.5.2.</t>
  </si>
  <si>
    <t>4.5.3.</t>
  </si>
  <si>
    <t>4.5.4.</t>
  </si>
  <si>
    <t>4.5.5.</t>
  </si>
  <si>
    <t>4.6.2.</t>
  </si>
  <si>
    <t>5.7.4.</t>
  </si>
  <si>
    <t>5.7.3.</t>
  </si>
  <si>
    <t>5.7.2.</t>
  </si>
  <si>
    <t>5.7.1.</t>
  </si>
  <si>
    <t>5.6.</t>
  </si>
  <si>
    <t>5.3.2.</t>
  </si>
  <si>
    <t>Standar 5.6</t>
  </si>
  <si>
    <t>Standar 5.7</t>
  </si>
  <si>
    <t>Standar 4.6</t>
  </si>
  <si>
    <t>6.5.2.</t>
  </si>
  <si>
    <t>6.5.1.</t>
  </si>
  <si>
    <t>6.4.3.</t>
  </si>
  <si>
    <t>6.4.2.</t>
  </si>
  <si>
    <t>6.3.3.</t>
  </si>
  <si>
    <t>6.3.2.</t>
  </si>
  <si>
    <t>6.3.1.</t>
  </si>
  <si>
    <t>6.2.3.</t>
  </si>
  <si>
    <t>6.2.2.</t>
  </si>
  <si>
    <t>6.1.</t>
  </si>
  <si>
    <t>7.1.1.</t>
  </si>
  <si>
    <t>7.1.2.</t>
  </si>
  <si>
    <t>7.1.3.</t>
  </si>
  <si>
    <t>7.2.1.</t>
  </si>
  <si>
    <t>7.2.2.</t>
  </si>
  <si>
    <t>7.3.1.</t>
  </si>
  <si>
    <t>7.3.2.</t>
  </si>
  <si>
    <t>1.1   Kejelasan dan kerealistikan visi, misi, tujuan, dan sasaran, serta strategi pencapaian sasaran Program Studi</t>
  </si>
  <si>
    <t>1.1.a  Kejelasan dan kerealistikan visi, misi, tujuan, dan sasaran Program Studi</t>
  </si>
  <si>
    <t>1.1.b  Strategi pencapaian sasaran dengan rentang waktu yang jelas dan didukung oleh dokumen.</t>
  </si>
  <si>
    <t>1.2   Pemahaman  visi, misi, tujuan, dan sasaran Program Studi oleh seluruh pemangku kepentingan internal (internal stakeholders): sivitas akademika (dosen dan mahasiswa) dan tenaga kependidikan.</t>
  </si>
  <si>
    <t>1.2  Sosialisasi yang efektif tercermin dari tingkat pemahaman pihak terkait.</t>
  </si>
  <si>
    <t xml:space="preserve">2.1  Tata Pamong adalah sistem yang bisa menjamin terlaksananya lima pilar tata pamong yaitu:
(1) kredibel
(2) transparan
(3) akuntabel
(4) bertanggung jawab
(5) adil
</t>
  </si>
  <si>
    <t>2.1  Tatapamong menjamin terwujudnya visi, terlaksanakannya misi, tercapainya tujuan, berhasilnya strategi yang digunakan secara kredibel, transparan, akuntabel, bertanggung jawab, dan adil.</t>
  </si>
  <si>
    <t>2.2  Kepemimpinan Program Studi memiliki karakteristik: kepemimpinan operasional, kepemimpinan organisasi, kepemimpinan publik.</t>
  </si>
  <si>
    <t>2.2  Karakteristik kepemimpinan yang efektif.</t>
  </si>
  <si>
    <t xml:space="preserve">2.3  Sistem pengelolaan
Sistem pengelolaan fungsional dan operasional program studi mencakup: planning, organizing, staffing, leading, controlling, operasi internal dan eksternal.
</t>
  </si>
  <si>
    <t>2.3  Sistem pengelolaan fungsional dan operasional program studi mencakup: planning, organizing, staffing, leading, controlling yang efektif dilaksanakan.</t>
  </si>
  <si>
    <t>2.4  Penjaminan mutu.</t>
  </si>
  <si>
    <t xml:space="preserve">2.4  Pelaksanaan penjaminan mutu di program studi
Pelaksanaannya antara lain dengan adanya: kelompok dosen bidang ilmu yang menilai mutu soal ujian, silabus, dan tugas akhir, serta penguji luar (external examiner) 
</t>
  </si>
  <si>
    <t>2.5  Umpan balik</t>
  </si>
  <si>
    <t xml:space="preserve">2.5  Penjaringan umpan balik  dan tindak lanjutnya.
Sumber umpan balik antara lain dari: (1) dosen, (2) mahasiswa, (3) alumni, (4) pengguna lulusan.
Umpan balik digunakan untuk perbaikan kurikulum, pelaksanaan proses pembelajaran, dan peningkatan kegiatan program studi.
</t>
  </si>
  <si>
    <t>2.6  Upaya untuk menjamin keberlanjutan (sustainability) program studi</t>
  </si>
  <si>
    <t xml:space="preserve">2.6  Upaya-upaya yang telah dilakukan penyelenggara program studi untuk menjamin keberlanjutan (sustainability) program studi ini antara lain mencakup:
a. Upaya untuk peningkatan animo calon mahasiswa
b. Upaya peningkatan mutu manajemen
c. Upaya untuk peningkatan mutu lulusan
d. Upaya untuk pelaksanaan dan hasil kerjasama kemitraan
</t>
  </si>
  <si>
    <t>3.1.1  Efektivitas implementasi sistem rekrutmen dan seleksi calon mahasiswa untuk menghasilkan calon mahasiswa yang bermutu yang diukur dari jumlah peminat, proporsi pendaftar terhadap daya tampung dan proporsi yang diterima dan yang registrasi</t>
  </si>
  <si>
    <t xml:space="preserve">3.1.1.a   Rasio calon mahasiswa yang ikut seleksi : daya tampung 
Rasio = 
</t>
  </si>
  <si>
    <t xml:space="preserve">3.1.1.b  Rasio mahasiswa baru reguler yang melakukan registrasi : calon mahasiswa baru reguler yang lulus seleksi
Rasio =  
</t>
  </si>
  <si>
    <t xml:space="preserve">3.1.1.c  Rasio mahasiswa baru transfer terhadap mahasiswa baru reguler 
Penilaian butir ini dihitung dengan cara berikut:
TMBT = total mahasiswa baru transfer untuk program S1 reguler dan S1 non-reguler
TMB = total mahasiswa baru bukan transfer untuk program S1 reguler dan S1 non-reguler
RM =  
</t>
  </si>
  <si>
    <t>3.1.1.d  Rata-rata Indeks Prestasi Kumulatif (IPK) selama lima tahun terakhir.</t>
  </si>
  <si>
    <t>3.1.2  Penerimaan mahasiswa non-reguler</t>
  </si>
  <si>
    <t>3.1.2  Penerimaan mahasiswa non-reguler selayaknya tidak membuat beban dosen sangat berat, jauh melebihi beban ideal  (sekitar 12 sks).</t>
  </si>
  <si>
    <t>3.1.3  Profil mahasiswai: prestasi dan reputasi akademik, bakat dan minat</t>
  </si>
  <si>
    <t>3.1.3  Penghargaan atas prestasi mahasiswa di bidang nalar, bakat dan minat</t>
  </si>
  <si>
    <t>3.1.4   Profil lulusan: ketepatan waktu penyelesaian studi, proporsi mahasiswa yang menyelesaikan studi dalam batas masa studi</t>
  </si>
  <si>
    <t xml:space="preserve">3.1.4.a  Persentase kelulusan tepat waktu (KTW)
Rumus perhitungan:
KTW =  
Catatan: 
Huruf-huruf d dan f  pada rumus dapat dilihat pada tabel butir 3.1.4.
</t>
  </si>
  <si>
    <t xml:space="preserve">3.1.4.b  Persentase mahasiswa yang DO atau mengundurkan diri (MDO). 
Rumus perhitungan:
MDO= 
                                                                                                                       Catatan: 
huruf-huruf a, b, c pada rumus dapat dilihat pada tabel butir 3.1.4.
</t>
  </si>
  <si>
    <t>3.2  Layanan dan kegiatan kemahasiswaan: ragam, jenis, wadah, mutu, harga, intensitas.</t>
  </si>
  <si>
    <t xml:space="preserve">3.2.1  Mahasiswa memiliki akses untuk mendapatkan pelayanan mahasiswa yang dapat dimanfaatkan untuk membina dan mengembangkan penalaran, minat, bakat, seni, dan kesejahteraan. 
Jenis pelayanan kepada mahasiswa antara lain:
1. Bimbingan dan konseling
2. Minat dan bakat (ekstra kurikuler)
3. Pembinaan soft skill
4. Layanan beasiswa
5. Layanan kesehatan
</t>
  </si>
  <si>
    <t xml:space="preserve">3.2.2   Kualitas layanan kepada mahasiswa
Untuk setiap jenis pelayanan, pemberian skor sebagai berikut:
4 : sangat baik
3 : baik
2: cukup
1: kurang
0: sangat kurang
SL =  </t>
  </si>
  <si>
    <t>3.3   Pelacakan dan perekaman data lulusan: kekomprehensifan, pemutakhiran, profil masa tunggu kerja pertama, kesesuaian bidang kerja dengan bidang studi, dan posisi kerja pertama.</t>
  </si>
  <si>
    <t>3.3.1.a   Upaya pelacakan dan perekaman data lulusan</t>
  </si>
  <si>
    <t xml:space="preserve">3.3.1.b   Penggunaan hasil pelacakan untuk perbaikan: 
(1) proses pembelajaran, 
(2) penggalangan dana, 
(3) informasi pekerjaan, 
(4) membangun jejaring.
</t>
  </si>
  <si>
    <t xml:space="preserve">3.3.1.c  Pendapat pengguna (employer) lulusan terhadap kualitas alumni.
Ada 7 jenis kompetensi.
Skor akhir = 4 x (a) + 3 x (b) + 2 x (c) + (d)
</t>
  </si>
  <si>
    <t xml:space="preserve">3.3.2  Profil masa tunggu kerja pertama
RMT = rata-rata masa tunggu lulusan memperoleh pekerjaan yang pertama
</t>
  </si>
  <si>
    <t xml:space="preserve">3.3.3  Profil kesesuaian bidang kerja dengan bidang studi
PBS = persentase kesesuaian bidang kerja dengan bidang studi (keahlian) lulusan
</t>
  </si>
  <si>
    <t xml:space="preserve">3.4   Partisipasi alumni dalam mendukung pengembangan akademik dan non-akademik program studi. </t>
  </si>
  <si>
    <t xml:space="preserve">3.4.1  Partisipasi alumni dalam mendukung pengembangan akademik program studi dalam bentuk: 
(1) Sumbangan dana
(2) Sumbangan fasilitas
(3) Keterlibatan dalam kegiatan akademik
(4) Pengembangan jejaring
(5) Penyediaan fasilitas untuk kegiatan akademik
</t>
  </si>
  <si>
    <t xml:space="preserve">3.4.2  Partisipasi lulusan dan alumni dalam mendukung pengembangan non-akademik program studi dalam bentuk: 
(1) Sumbangan dana
(2) Sumbangan fasilitas
(3) Keterlibatan dalam kegiatan akademik
(4) Pengembangan jejaring 
(5) Penyediaan fasilitas untuk kegiatan akademik. 
</t>
  </si>
  <si>
    <t>4.1  Efektivitas sistem seleksi, perekrutan, penempatan, pengembangan, retensi, dan pemberhentian dosen dan tenaga kependidikan untuk menjamin mutu penyelenggaraan program akademik</t>
  </si>
  <si>
    <t>4.2  Sistem monitoring dan evaluasi, serta rekam jejak kinerja dosen dan tenaga kependidikan</t>
  </si>
  <si>
    <t xml:space="preserve">4.3  Kualifikasi akademik, kompetensi (pedagogik, kepribadian, sosial, dan profesional), dan jumlah (rasio dosen mahasiswa, jabatan akademik) dosen tetap dan tidak tetap (dosen matakuliah, dosen tamu, dosen luar biasa dan/atau pakar, sesuai dengan kebutuhan) untuk menjamin mutu program akademik. 
Pelaksanaan tugas dosen tetap selama tiga tahun terakhir
Catatan:
Butir ini memerlukan syarat minimum (6 orang).
• Bila pada saat asesmen kecukupan syarat minimum tersebut tidak terpenuhi maka hal ini perlu divalidasi terlebih dahulu pada saat visitasi. 
• Bila ternyata hasil validasi pada saat asesmen lapang PS tidak memenuhi syarat minimum ini, maka asesor melaporkan secara khusus ke BAN-PT mengenai hal ini.
</t>
  </si>
  <si>
    <t xml:space="preserve">4.3.1.a  Dosen tetap berpendidikan (terakhir) S2 dan S3 yang bidang keahliannya sesuai dengan kompetensi PS 
KD1 = Persentase dosen tetap berpendidikan (terakhir) S2 dan S3 yang bidang keahliannya sesuai dengan kompetensi PS
</t>
  </si>
  <si>
    <t xml:space="preserve">4.3.1.b  Dosen tetap yang berpendidikan S3 yang bidang keahliannya sesuai dengan kompetensi PS
KD2 = Persentase dosen tetap yang berpendidikan S3 yang bidang keahliannya sesuai dengan kompetensi PS
</t>
  </si>
  <si>
    <t xml:space="preserve">4.3.1.c  Dosen tetap yang memiliki jabatan lektor kepala dan guru besar yang bidang keahliannya sesuai dengan kompetensi PS
KD3 = Persentase Dosen tetap yang memiliki jabatan lektor kepala dan guru besar yang bidang keahliannya sesuai dengan kompetensi PS
</t>
  </si>
  <si>
    <t>4.3.1.d  Dosen yang memiliki Sertifikat Pendidik Profesional
KD4 = Persentase dosen yang memiliki Sertifikat Pendidik Profesional</t>
  </si>
  <si>
    <t xml:space="preserve">4.3.2  Rasio mahasiswa terhadap dosen tetap yang bidang keahliannya sesuai dengan bidang PS (RMD)
Catatan: 
- Jumlah mahasiswa reguler diambil dari tabel 3.1.1., yaitu jumlah dari kolom (7) dan kolom (8) pada baris TS.
- Jumlah mahasiswa non-reguler diambil dari tabel 3.1.2, yaitu jumlah dari kolom (7) dan kolom (8) pada baris TS
- Jumlah dosen tetap diambil dari tabel 4.3.1.
</t>
  </si>
  <si>
    <t>4.3.3  Rata-rata beban dosen per semester, atau rata-rata FTE (Fulltime Teaching Equivalent)  
RFTE = rata-rata FTE</t>
  </si>
  <si>
    <t>4.3.4 &amp; 4.3.5  Kesesuaian keahlian (pendidikan terakhir) dosen dengan mata kuliah yang diajarkannya</t>
  </si>
  <si>
    <t>4.3.4 &amp; 4.3.5  Tingkat kehadiran dosen tetap dalam mengajar
PKDT = Persentase kehadiran dosen tetap dalam perkuliahan (terhadap jumlah kehadiran yang direncanakan)</t>
  </si>
  <si>
    <t>4.4  Jumlah, kualifikasi, dan pelaksanaan tugas Dosen Tidak Tetap</t>
  </si>
  <si>
    <t>4.5  Upaya Peningkatan Sumber Daya Manusia (SDM) dalam tiga tahun terakhir</t>
  </si>
  <si>
    <t>4.6  Jumlah, rasio, kualifikasi akademik dan kompetensi tenaga kependidikan (pustakawan, laboran, analis, teknisi, operator, programer, staf administrasi, dan/atau staf pendukung lainnya) untuk menjamin mutu penyelenggaraan program studi.</t>
  </si>
  <si>
    <t>4.1  Pedoman tertulis tentang sistem seleksi, perekrutan, penempatan, pengembangan, retensi, dan pemberhentian dosen dan tenaga kependidikan</t>
  </si>
  <si>
    <t xml:space="preserve">4.2.1  Pedoman tertulis tentang sistem monitoring dan evaluasi, serta rekam jejak kinerja dosen dan tenaga kependidikan </t>
  </si>
  <si>
    <t>4.2.2  Pelaksanaan monitoring dan evaluasi kinerja dosen di bidang  pendidikan, penelitian, pelayanan/pengabdian kepada masyarakat</t>
  </si>
  <si>
    <t>4.4.1  Persentase jumlah dosen tidak tetap, terhadap jumlah seluruh dosen (= PDTT)</t>
  </si>
  <si>
    <t>4.4.2.a  Kesesuaian keahlian dosen tidak tetap dengan mata kuliah yang diampu.</t>
  </si>
  <si>
    <t xml:space="preserve">4.4.2.b  Pelaksanaan tugas/ tingkat kehadiran dosen tidak tetap dalam mengajar
PKDTT = Persentase kehadiran dosen tidak tetap dalam perkuliahan (terhadap jumlah kehadiran yang direncanakan)
</t>
  </si>
  <si>
    <t xml:space="preserve">4.5.1  Kegiatan tenaga ahli/pakar sebagai pembicara dalam seminar/pelatihan, pembicara tamu, dsb, dari luar PT sendiri (tidak termasuk dosen tidak tetap).
Catatan: Tenaga ahli dari luar perguruan tinggi dengan tujuan untuk pengayaan pengetahuan dan bukan untuk mengisi kekurangan tenaga pengajar, tidak bekerja secara rutin.
</t>
  </si>
  <si>
    <t xml:space="preserve">4.5.2  Peningkatan kemampuan dosen tetap melalui program tugas belajar dalam bidang yang sesuai dengan bidang PS.
Perhitungan skor sebagai berikut:
Apabila dosen tetap berpendidikan (terakhir) S2 dan S3 yang bidang keahliannya sesuai dengan kompetensi PS &gt; 90%
atau dosen tetap yang berpendidikan S3 yang bidang keahliannya sesuai dengan kompetensi PS &gt; 40%, maka skor pada butir ini = 4.
Jika tidak, gunakan aturan di bawah:
N2 = Jumlah dosen yang mengikuti tugas belajar jenjang S2 pada bidang keahlian yang sesuai dengan PS dalam kurun waktu tiga tahun terakhir.
N3 = Jumlah dosen yang mengikuti tugas belajar jenjang S3 pada bidang keahlian yang sesuai dengan PS dalam kurun waktu tiga tahun terakhir
SD  = (0.75 N2 + 1.25 N3)
</t>
  </si>
  <si>
    <t xml:space="preserve">4.5.3  Kegiatan dosen tetap yang bidang keahliannya sesuai dengan PS dalam seminar ilmiah/ lokakarya/ penataran/ workshop/ pagelaran/ pameran/peragaan yang tidak hanya melibatkan dosen PT sendiri.
Perhitungan skor sebagai berikut:
Misalkan:
a = jumlah makalah atau kegiatan (sebagai penyaji)
b = jumlah kehadiran (sebagai peserta)
n = jumlah dosen tetap
SP =  
</t>
  </si>
  <si>
    <t xml:space="preserve">4.5.4   Prestasi dalam mendapatkan penghargaan hibah, pendanaan program dan kegiatan akademik dari tingkat nasional dan internasional; besaran dan proporsi dana penelitian dari sumber institusi sendiri dan luar institusi. 
Catatan: selama tiga tahun terakhir
</t>
  </si>
  <si>
    <t>4.5.5  Reputasi dan keluasan jejaring dosen dalam bidang akademik dan profesi</t>
  </si>
  <si>
    <t xml:space="preserve">4.6.1.a  Pustakawan dan kualifikasinya
Catatan: nilai dihitung dengan rumus berikut:
A = (4 X1 + 3 X2 + 2 X3)/4
X1 = jumlah pustakawan yang berpendidikan S2 atau S3.
X2 = jumlah pustakawan yang berpendidikan D4 atau S1.
X3 = jumlah pustakawan yang berpendidikan D1, D2, atau D3.
</t>
  </si>
  <si>
    <t>4.6.1.b  Laboran, teknisi, operator, programer
Catatan:
Agar dibandingkan dengan kegiatan yang seharusnya dilakukan dalam PS yang bersangkutan.</t>
  </si>
  <si>
    <t xml:space="preserve">4.6.1.c Tenaga administrasi
Catatan: nilai dihitung dengan rumus berikut:
D = (4 X1 + 3 X2 + 2 X3 + X4)/4
Misalkan:
X1 = jumlah tenaga administrasi yang berpendidikan D4 atau S1 ke atas.
X2 = jumlah tenaga administrasi yang berpendidikan D3.
X3 = jumlah tenaga administrasi  yang berpendidikan D1 atau D2
X4 = jumlah tenaga administrasi yang berpendidikan SMU/SMK
</t>
  </si>
  <si>
    <t xml:space="preserve">4.6.2  Upaya yang telah dilakukan PS dalam meningkatkan kualifikasi dan kompetensi tenaga kependidikan. 
Upaya peningkatan kualifikasi dan kompetensi dikaitkan dengan:
1. Pemberian kesempatan belajar/pelatihan
2. Pemberian fasilitas, termasuk dana
3. Jenjang karir
</t>
  </si>
  <si>
    <t xml:space="preserve">5.1  Kurikulum harus memuat standar kompetensi lulusan yang terstruktur dalam kompetensi utama, pendukung dan lainnya yang mendukung  tercapainya tujuan, terlaksananya misi, dan terwujudnya visi program studi.                                                                                5.1  Kurikulum memuat matakuliah yang mendukung pencapaian kompetensi lulusan dan memberikan keleluasaan pada mahasiswa untuk memperluas wawasan dan memperdalam keahlian sesuai dengan minatnya, serta dilengkapi dengan deskripsi matakuliah, silabus dan rencana </t>
  </si>
  <si>
    <t xml:space="preserve">5.1.1  Kompetensi lulusan
5.1.1.a  Kelengkapan dan perumusan kompetensi
</t>
  </si>
  <si>
    <t>5.1.1.b  Orientasi dan kesesuaian dengan visi dan misi</t>
  </si>
  <si>
    <t xml:space="preserve">5.1.2  Struktur Kurikulum
5.1.2.a  Kesesuaian matakuliah dan urutannya dengan standar kompetensi 
Catatan:
Untuk menilai kesesuaian mata kuliah dan urutannya, bila perlu asesor memperhatikan silabus/materi  mata kuliah
</t>
  </si>
  <si>
    <t xml:space="preserve">5.1.2.b  Persentase mata kuliah  yang dalam penentuan nilai akhirnya memberikan bobot pada tugas-tugas (PR atau makalah) ≥ 20% -&gt; PTGS
Cara penghitungan:
Jumlah mata kuliah  yang diberi tanda √ pada kolom (7) dibagi dengan jumlah total mata kuliah wajib dan pilihan.
</t>
  </si>
  <si>
    <t>5.1.2.c  Matakuliah dilengkapi dengan deskripsi matakuliah, silabus dan SAP</t>
  </si>
  <si>
    <t xml:space="preserve">5.1.3   Fleksibilitas mata kuliah pilihan
Catatan:
• Bagi PS yang memiliki jalur pilihan/peminatan/konsentrasi,  matakuliah yang khas jalur pilihan/peminatan/ konsentrasi dianggap sebagai mata kuliah pilihan
</t>
  </si>
  <si>
    <t xml:space="preserve">5.1.4  Substansi praktikum dan pelaksanaan praktikum.
Catatan:
Peer group diharapkan menentukan modul-modul praktikum yang harus dilakukan, syarat minimal maupun yang lebih baik.
</t>
  </si>
  <si>
    <t>5.2  Kurikulum dan seluruh kelengkapannya harus ditinjau ulang dalam kurun waktu tertentu oleh program studi bersama fihak-fihak terkait (relevansi sosial dan relevansi epistemologis) untuk menyesuaikannya dengan perkembangan Ipteks dan kebutuhan pemangku kepentingan (stakeholders)</t>
  </si>
  <si>
    <t>5.2.a  Pelaksanaan peninjauan kurikulum selama 5 tahun terakhir</t>
  </si>
  <si>
    <t>5.2.b  Penyesuaian kurikulum dengan perkembangan Ipteks dan kebutuhan</t>
  </si>
  <si>
    <t xml:space="preserve">5.3.1.a  Pelaksanaan pembelajaran memiliki mekanisme untuk memonitor, mengkaji, dan memperbaiki setiap semester tentang:
(a) kehadiran mahasiswa
(b) kehadiran dosen
(c) materi kuliah
Penilaian butir ini dihitung dengan cara berikut:
Skor akhir  =  
Sedangkan penghitungan skor untuk setiap butir  sebagai berikut:
1: Tidak ada monitoring
2: Ada monitoring tetapi tidak ada evaluasi
3: Ada monitoring, evaluasi tidak kontinu
4: Ada monitoring  dan evaluasi secara kontinu
</t>
  </si>
  <si>
    <t>5.3. Pelaksanaan proses pembelajaran</t>
  </si>
  <si>
    <t>5.3.1.b  Mekanisme penyusunan materi perkuliahan</t>
  </si>
  <si>
    <t>5.3.2  Mutu soal ujian</t>
  </si>
  <si>
    <t>5.4  Sistem pembimbingan akademik: banyaknya mahasiswa per dosen PA, pelaksanaan kegiatan, rata-rata pertemuan per semester, efektivitas kegiatan perwalian</t>
  </si>
  <si>
    <t>5.4.1  Rata-rata banyaknya mahasiswa per dosen Pembimbing Akademik (PA) per semester</t>
  </si>
  <si>
    <t xml:space="preserve">5.4.2.a  Pelaksanaan kegiatan pembimbingan akademik
Catatan:
Penilaian didasarkan pada jawaban nomor 1, 2 pada kolom 1 dari Tabel 5.4.2.
</t>
  </si>
  <si>
    <t xml:space="preserve">5.4.2.b  Jumlah rata-rata pertemuan pembimbingan per mahasiswa per semester (= PP)
Catatan:
Penilaian didasarkan pada jawaban nomor 3 pada kolom 1 dari Tabel 5.4.2.
</t>
  </si>
  <si>
    <t>5.4.2.c  Efektivitas kegiatan perwalian</t>
  </si>
  <si>
    <t>5.5  Sistem pembimbingan tugas akhir (skripsi): ketersediaan panduan, rata-rata mahasiswa per dosen pembimbing tugas akhir, rata-rata jumlah pertemuan/ pembimbingan, kualifikasi akademik dosen pembimbing tugas akhir, dan waktu penyelesaian penulisan.</t>
  </si>
  <si>
    <t>5.5.1.a  Ketersediaan panduan, sosialisasi,  dan penggunaan</t>
  </si>
  <si>
    <t xml:space="preserve">5.5.1.b  Rata-rata mahasiswa per dosen pembimbing tugas akhir </t>
  </si>
  <si>
    <t>5.5.1.c  Rata-rata jumlah pertemuan/pembimbingan selama penyelesaian TA</t>
  </si>
  <si>
    <t>5.5.1.d  Kualifikasi akademik dosen pembimbing tugas akhir</t>
  </si>
  <si>
    <t>5.5.2  Rata-rata waktu penyelesaian penulisan tugas akhir</t>
  </si>
  <si>
    <t>5.6  Upaya perbaikan sistem pembelajaran yang telah dilakukan selama tiga  tahun terakhir</t>
  </si>
  <si>
    <t>5.6   Upaya perbaikan sistem pembelajaran yang telah dilakukan selama tiga tahun terakhir berkaitan dengan: 
a. Materi
b. Metode pembelajaran
c. Penggunaan teknologi pembelajaran
d. Cara-cara evaluasi</t>
  </si>
  <si>
    <t>5.7  Upaya peningkatan suasana akademik: Kebijakan tentang suasana akademik, Ketersediaan dan jenis prasarana, sarana dan dana, Program dan kegiatan akademik untuk menciptakan suasana akademik, Interaksi akademik antara dosen-mahasiswa, serta pengembangan perilaku kecendekiawanan</t>
  </si>
  <si>
    <t>5.7.1 Kebijakan tentang suasana akademik (otonomi keilmuan, kebebasan akademik, kebebasan mimbar akademik).</t>
  </si>
  <si>
    <t>5.7.2 Ketersediaan dan jenis prasarana, sarana dan dana yang memungkinkan terciptanya interaksi akademik antara sivitas akademika</t>
  </si>
  <si>
    <t>5.7.3 Program dan kegiatan akademik untuk menciptakan suasana akademik (seminar, simposium, lokakarya, bedah buku, penelitian bersama dll).</t>
  </si>
  <si>
    <t>5.7.4 Interaksi akademik antara dosen-mahasiswa</t>
  </si>
  <si>
    <t>5.7.5  Pengembangan perilaku kecendekiawanan</t>
  </si>
  <si>
    <t xml:space="preserve">6.1  Keterlibatan program studi dalam perencanaan target kinerja, perencanaan kegiatan/ kerja dan perencanaan/alokasi dan pengelolaan dana. Keterlibatan aktif program studi harus tercerminkan dengan bukti tertulis tentang proses perencanaan, pengelolaan dan pelaporan serta pertanggungjawaban penggunaan dana kepada pemangku kepentingan melalui mekanisme yang transparan dan akuntabel. </t>
  </si>
  <si>
    <t>6.1  Keterlibatan program studi dalam perencanaan target kinerja, perencanaan kegiatan/ kerja dan perencanaan alokasi dan pengelolaan dana.</t>
  </si>
  <si>
    <t>6.2  Dana operasional dan pengembangan (termasuk hibah) dalam lima tahun terakhir untuk mendukung kegiatan program akademik (pendidikan, penelitian, dan pengabdian kepada masyarakat) program studi harus memenuhi syarat kelayakan jumlah dan tepat waktu.</t>
  </si>
  <si>
    <t>6.2.1 Penggunaan dana untuk operasional (pendidikan, penelitian, pengabdian pada masyarakat).</t>
  </si>
  <si>
    <t>6.2.2  Dana penelitian dalam tiga tahun terakhir</t>
  </si>
  <si>
    <t>6.2.3  Dana yang diperoleh dalam rangka pelayanan/pengabdian kepada masyarakat dalam tiga  tahun terakhir</t>
  </si>
  <si>
    <t xml:space="preserve">6.3   Prasarana
Ruang kerja dosen yang memenuhi kelayakan dan mutu untuk melakukan aktivitas kerja, pengembangan diri, dan pelayanan akademik
</t>
  </si>
  <si>
    <t xml:space="preserve">6.3.1 Luas ruang kerja dosen
Catatan: Data diambil dari kolom 3, tabel 6.3.1.
Jika luas ruang rata-rata untuk dosen tetap (= jumlah luas ruang dosen tetap dibagi dengan jumlah dosen tetap) kurang dari 4 m2, maka skor pada subbutir ini = nol.  
Cara menghitung skor luas ruang dosen tetap (SLRDT):
SLRDT =                                                                                                                 
                                                                                                                     A= a + 2b + 3c + 4d
B= a + b + c +  d
Keterangan notasi:
 a = Luas total (m2) ruang bersama untuk dosen-tetap
 b = Luas total (m2) ruang untuk 3-4 orang dosen- tetap
 c = Luas total (m2) ruang untuk 2 orang dosen- tetap
 d = Luas total (m2) ruang untuk 1 orang dosen- tetap
</t>
  </si>
  <si>
    <t>6.3.2  Prasarana (kantor, ruang kelas, ruang laboratorium, studio, ruang perpustakaan, kebun percobaan, dsb. kecuali  ruang dosen) yang dipergunakan PS dalam proses pembelajaran.</t>
  </si>
  <si>
    <t>6.3.3  Prasarana lain yang menunjang (misalnya tempat olah raga, ruang bersama, ruang himpunan mahasiswa, poliklinik)</t>
  </si>
  <si>
    <t xml:space="preserve"> 6.4  Akses dan pendayagunaan sarana yang dipergunakan dalam proses administrasi dan pembelajaran serta penyeleng-garaan kegiatan Tridharma PT secara efektif. 
Catatan:
Untuk asesmen kecukupan :
Relevan atau tidaknya jenis pustaka yang tersedia disesuaikan dengan contoh yang diberikan.
Untuk asesmen lapang:
Pustaka yang diperhitungkan hanyalah pustaka yang relevan.
Media dari masing-masing pustaka dapat berupa hard copy, CD- ROM atau media lainnya
</t>
  </si>
  <si>
    <t>6.4.1.a  Bahan pustaka berupa buku teks.</t>
  </si>
  <si>
    <t>6.4.1.b  Bahan pustaka berupa disertasi/tesis/ skripsi/ tugas akhir</t>
  </si>
  <si>
    <t>6.4.1.c  Bahan pustaka berupa jurnal ilmiah terakreditasi Dikti</t>
  </si>
  <si>
    <t>6.4.1.d  Bahan pustaka  berupa jurnal ilmiah internasional</t>
  </si>
  <si>
    <t>6.4.1.e  Bahan pustaka berupa prosiding seminar dalam tiga tahun terakhir</t>
  </si>
  <si>
    <t>6.4.2  Akses ke perpustakaan di luar PT atau sumber pustaka lainnya</t>
  </si>
  <si>
    <t>6.4.3  Ketersediaan, akses dan pendayagunaan sarana utama di lab (tempat praktikum, bengkel, studio, ruang simulasi, rumah sakit, puskesmas/balai kesehatan, green house, lahan untuk pertanian, dan sejenisnya)</t>
  </si>
  <si>
    <t>6.5  Akses dan pendayagunaan sistem informasi dalam pengelolaan data dan informasi tentang penyelenggaraan program akademik di program studi</t>
  </si>
  <si>
    <t>6.5.1  Sistem informasi dan fasilitas yang digunakan PS dalam proses pembelajaran (hardware, software, e-learning, perpustakaan, dll.)</t>
  </si>
  <si>
    <t xml:space="preserve">6.5.2  Aksesibilitas data dalam sistem informasi
Nilai butir ini didasarkan pada hasil penilaian 11 jenis data (lihat kolom 1 pada tabel butir 6.5.2) dengan cara berikut:
Skor akhir = 
(jumlah total skor pada ke-11 jenis data) : 11
Sedang  untuk setiap jenis data, penilaian didasarkan atas aturan berikut:
1: Data ditangani secara manual 
2: Data ditangani dengan komputer tanpa jaringan
3: Data ditangani dengan komputer, serta dapat diakses melalui  jaringan lokal (LAN)
4: Data ditangani dengan komputer, serta dapat diakses melalui jaringan luas (WAN)
</t>
  </si>
  <si>
    <t>7.1  Produktivitas dan mutu hasil penelitian dosen dalam kegiatan penelitian, pelayanan/pengabdian kepada masyarakat, dan kerjasama, dan keterlibatan mahasiswa dalam kegiatan tersebut.</t>
  </si>
  <si>
    <t xml:space="preserve">7.1.1  Jumlah penelitian yang sesuai dengan bidang keilmuan PS, yang dilakukan oleh dosen tetap yang bidang keahliannya sama dengan PS per tahun, selama 3 tahun.
Penilaian dilakukan dengan penghitungan berikut:
NK = Nilai kasar = 
Keterangan:
na  =  Jumlah penelitian dengan biaya luar negeri yang sesuai bidang ilmu
nb  =  Jumlah penelitian dengan biaya luar yang sesuai bidang ilmu
nc  =  Jumlah penelitian dengan biaya dari PT/sendiri yang sesuai bidang ilmu
f   =  Jumlah dosen tetap yang bidang keahliannya sesuai dengan PS
</t>
  </si>
  <si>
    <t xml:space="preserve">7.1.2 Keterlibatan mahasiswa yang melakukan tugas akhir dalam penelitian dosen
Cara penilaian dilakukan dengan menghitung sebagai berikut:
PD = persentase mahasiswa yang melakukan tugas akhir dalam penelitian dosen
</t>
  </si>
  <si>
    <t xml:space="preserve">7.1.3 Jumlah artikel ilmiah yang dihasilkan oleh dosen tetap yang bidang keahliannya sama dengan PS per tahun, selama 3 tahun
Penilaian dilakukan dengan penghitungan berikut:
NK = Nilai kasar =  
Keterangan:
na =   Jumlah artikel ilmiah tingkat internasional  yang sesuai bidang ilmu
nb =   Jumlah artikel tingkat nasional atau buku yang sesuai bidang ilmu
nc =   Jumlah karya ilmiah (artikel dalam jurnal yang belum terakreditasi Dikti, jurnal ilmiah populer, koran, diktat) yang sesuai bidang ilmu
f  =  Jumlah dosen tetap yang bidang keahliannya sesuai dengan PS
</t>
  </si>
  <si>
    <t>7.1.4  Karya-karya PS/institusi yang telah memperoleh perlindungan Hak atas Kekayaan Intelektual (HaKI) dalam tiga tahun terakhir</t>
  </si>
  <si>
    <t>7.2  Kegiatan pelayanan/pengabdian kepada masyarakat dosen dan mahasiswa program studi yang bermanfaat bagi pemangku kepentingan (kerjasama, karya, penelitian, dan pemanfaatan jasa/produk kepakaran).</t>
  </si>
  <si>
    <t xml:space="preserve">7.2.1  Jumlah kegiatan pelayanan/pengabdian kepada masyarakat (PkM) yang dilakukan oleh dosen tetap yang bidang keahliannya sama dengan PS selama tiga tahun.
Penilaian dilakukan dengan penghitungan berikut:
NK = Nilai kasar =  
Keterangan:
na =   Jumlah kegiatan PkM dengan biaya luar negeri yang sesuai bidang ilmu
nb =   Jumlah kegiatan PkM dengan biaya luar yang sesuai bidang ilmu
nc =   Jumlah kegiatan PkM dengan biaya dari PT/sendiri yang sesuai bidang ilmu
f  =  Jumlah dosen tetap yang bidang keahliannya sesuai dengan PS
</t>
  </si>
  <si>
    <t>7.2.2  Keterlibatan mahasiswa dalam kegiatan pelayanan/pengabdian kepada masyarakat</t>
  </si>
  <si>
    <t>7.3  Jumlah dan mutu kerjasama yang efektif yang mendukung pelaksanaan misi program studi dan institusi dan dampak kerjasama untuk penyelenggaraan dan pengembangan program studi</t>
  </si>
  <si>
    <t xml:space="preserve">7.3.1  Kegiatan kerjasama dengan instansi di dalam negeri dalam tiga tahun terakhir
Catatan;
Tingkat kecukupan bergantung pada jumlah dosen tetap PS.
</t>
  </si>
  <si>
    <t xml:space="preserve">7.3.2  Kegiatan kerjasama dengan instansi di luar negeri dalam tiga tahun terakhir.
Catatan;
Tingkat kecukupan bergantung pada jumlah dosen tetap PS
</t>
  </si>
  <si>
    <t>3.1.1.a.</t>
  </si>
  <si>
    <t>3.1.1.b.</t>
  </si>
  <si>
    <t>3.1.1.c.</t>
  </si>
  <si>
    <t>3.1.1.d.</t>
  </si>
  <si>
    <t>3.1.3.</t>
  </si>
  <si>
    <t>3.1.4.a.</t>
  </si>
  <si>
    <t>3.1.4.b.</t>
  </si>
  <si>
    <t>3.3.1.a.</t>
  </si>
  <si>
    <t>3.3.1.b.</t>
  </si>
  <si>
    <t>3.3.1.c.</t>
  </si>
  <si>
    <t>3.3.2</t>
  </si>
  <si>
    <t>3.3.3</t>
  </si>
  <si>
    <t>3.4.1.</t>
  </si>
  <si>
    <t>4.3.1.a.</t>
  </si>
  <si>
    <t>4.3.1.b.</t>
  </si>
  <si>
    <t>4.3.1.c.</t>
  </si>
  <si>
    <t>4.3.2.</t>
  </si>
  <si>
    <t>4.4.2.a.</t>
  </si>
  <si>
    <t>4.4.2.b.</t>
  </si>
  <si>
    <t>4.6.1.a.</t>
  </si>
  <si>
    <t>4.6.1.b.</t>
  </si>
  <si>
    <t>4.6.1.c.</t>
  </si>
  <si>
    <t>5.1.1.a.</t>
  </si>
  <si>
    <t>5.1.1.b.</t>
  </si>
  <si>
    <t>5.1.2.a.</t>
  </si>
  <si>
    <t>5.1.2.b.</t>
  </si>
  <si>
    <t>5.1.2.c.</t>
  </si>
  <si>
    <t>5.1.3.</t>
  </si>
  <si>
    <t>5.1.4.</t>
  </si>
  <si>
    <t>5.2.a.</t>
  </si>
  <si>
    <t>5.2.b.</t>
  </si>
  <si>
    <t>5.3.1.a.</t>
  </si>
  <si>
    <t>5.3.1.b.</t>
  </si>
  <si>
    <t>5.4.2.a</t>
  </si>
  <si>
    <t>5.4.2.b.</t>
  </si>
  <si>
    <t>5.4.2.c.</t>
  </si>
  <si>
    <t>5.4.1.</t>
  </si>
  <si>
    <t>5.5.1.a.</t>
  </si>
  <si>
    <t>5.5.1.b.</t>
  </si>
  <si>
    <t>5.5.1.c.</t>
  </si>
  <si>
    <t>5.5.1.d.</t>
  </si>
  <si>
    <t>5.5.2.</t>
  </si>
  <si>
    <t>5.7.5</t>
  </si>
  <si>
    <t>6.2.1.</t>
  </si>
  <si>
    <t>6.4.1.a.</t>
  </si>
  <si>
    <t>6.4.1.b.</t>
  </si>
  <si>
    <t>6.4.1.c.</t>
  </si>
  <si>
    <t>6.4.1.d.</t>
  </si>
  <si>
    <t>6.4.1.e.</t>
  </si>
  <si>
    <t>7.1.4.</t>
  </si>
  <si>
    <t>Rekomendasi</t>
  </si>
  <si>
    <t>&gt;= 361</t>
  </si>
  <si>
    <t>AUDIT MUTU INTERNAL</t>
  </si>
  <si>
    <t>Penilaian Kajur</t>
  </si>
  <si>
    <t>Penilaian Auditor</t>
  </si>
  <si>
    <t>Sebutan Penilaian Kajur</t>
  </si>
  <si>
    <t>Sebutan Penilaian Auditor</t>
  </si>
  <si>
    <t>Bobot Nilai kajur</t>
  </si>
  <si>
    <t>Bobot Nilai Auditor</t>
  </si>
  <si>
    <t>Nilai Tertimbang kajur</t>
  </si>
  <si>
    <t>Nilai Tertimbang Auditor</t>
  </si>
  <si>
    <t>Kajur/Auditi</t>
  </si>
  <si>
    <t>:</t>
  </si>
  <si>
    <t>PROGRAM SARJANA (S1)</t>
  </si>
  <si>
    <t>PROGRAM STUDI</t>
  </si>
  <si>
    <t>FAKULTAS</t>
  </si>
  <si>
    <t>TAHUN PENGUKURAN MUTU ………..……</t>
  </si>
  <si>
    <t>Auditor I</t>
  </si>
  <si>
    <t>Auditor II</t>
  </si>
</sst>
</file>

<file path=xl/styles.xml><?xml version="1.0" encoding="utf-8"?>
<styleSheet xmlns="http://schemas.openxmlformats.org/spreadsheetml/2006/main">
  <numFmts count="2">
    <numFmt numFmtId="41" formatCode="_(* #,##0_);_(* \(#,##0\);_(* &quot;-&quot;_);_(@_)"/>
    <numFmt numFmtId="164" formatCode="_(* #,##0.00_);_(* \(#,##0.00\);_(* &quot;-&quot;_);_(@_)"/>
  </numFmts>
  <fonts count="34">
    <font>
      <sz val="11"/>
      <color theme="1"/>
      <name val="Calibri"/>
      <family val="2"/>
      <charset val="1"/>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sz val="12"/>
      <color theme="1"/>
      <name val="Calibri"/>
      <family val="2"/>
      <scheme val="minor"/>
    </font>
    <font>
      <sz val="11"/>
      <name val="Calibri"/>
      <family val="2"/>
      <scheme val="minor"/>
    </font>
    <font>
      <sz val="14"/>
      <color theme="1"/>
      <name val="Calibri"/>
      <family val="2"/>
      <scheme val="minor"/>
    </font>
    <font>
      <sz val="14"/>
      <name val="Calibri"/>
      <family val="2"/>
      <scheme val="minor"/>
    </font>
    <font>
      <sz val="11"/>
      <color theme="1"/>
      <name val="Calibri"/>
      <family val="2"/>
      <scheme val="minor"/>
    </font>
    <font>
      <b/>
      <sz val="11"/>
      <color theme="0"/>
      <name val="Calibri"/>
      <family val="2"/>
      <scheme val="minor"/>
    </font>
    <font>
      <sz val="9"/>
      <color indexed="81"/>
      <name val="Tahoma"/>
      <family val="2"/>
    </font>
    <font>
      <sz val="8"/>
      <color indexed="81"/>
      <name val="Tahoma"/>
      <family val="2"/>
    </font>
    <font>
      <b/>
      <i/>
      <sz val="11"/>
      <color theme="0"/>
      <name val="Calibri"/>
      <family val="2"/>
      <scheme val="minor"/>
    </font>
    <font>
      <b/>
      <sz val="11"/>
      <name val="Calibri"/>
      <family val="2"/>
      <scheme val="minor"/>
    </font>
    <font>
      <b/>
      <sz val="12"/>
      <color theme="1"/>
      <name val="Calibri"/>
      <family val="2"/>
      <scheme val="minor"/>
    </font>
    <font>
      <sz val="11"/>
      <color theme="0"/>
      <name val="Calibri"/>
      <family val="2"/>
      <charset val="1"/>
      <scheme val="minor"/>
    </font>
    <font>
      <b/>
      <sz val="14"/>
      <color theme="1"/>
      <name val="Calibri"/>
      <family val="2"/>
      <scheme val="minor"/>
    </font>
    <font>
      <sz val="12"/>
      <color rgb="FF000000"/>
      <name val="Calibri"/>
      <family val="2"/>
      <scheme val="minor"/>
    </font>
    <font>
      <b/>
      <sz val="12"/>
      <color rgb="FF000000"/>
      <name val="Calibri"/>
      <family val="2"/>
      <scheme val="minor"/>
    </font>
    <font>
      <sz val="11"/>
      <color rgb="FF000000"/>
      <name val="Calibri"/>
      <family val="2"/>
      <scheme val="minor"/>
    </font>
    <font>
      <sz val="11"/>
      <name val="Calibri"/>
      <family val="2"/>
      <charset val="1"/>
      <scheme val="minor"/>
    </font>
    <font>
      <sz val="11"/>
      <color theme="1"/>
      <name val="Calibri"/>
      <family val="2"/>
      <charset val="1"/>
      <scheme val="minor"/>
    </font>
    <font>
      <b/>
      <sz val="8"/>
      <color indexed="81"/>
      <name val="Tahoma"/>
      <family val="2"/>
    </font>
    <font>
      <b/>
      <sz val="16"/>
      <color theme="1"/>
      <name val="Arial"/>
      <family val="2"/>
    </font>
    <font>
      <b/>
      <sz val="16"/>
      <color rgb="FFFF0000"/>
      <name val="Calibri"/>
      <family val="2"/>
      <scheme val="minor"/>
    </font>
    <font>
      <b/>
      <sz val="14"/>
      <color theme="0"/>
      <name val="Calibri"/>
      <family val="2"/>
      <scheme val="minor"/>
    </font>
    <font>
      <b/>
      <sz val="14"/>
      <color rgb="FFFF0000"/>
      <name val="Calibri"/>
      <family val="2"/>
      <scheme val="minor"/>
    </font>
    <font>
      <b/>
      <sz val="11"/>
      <name val="Calibri"/>
      <family val="2"/>
      <charset val="1"/>
      <scheme val="minor"/>
    </font>
    <font>
      <b/>
      <sz val="14"/>
      <color rgb="FFFF0000"/>
      <name val="Calibri"/>
      <family val="2"/>
      <charset val="1"/>
      <scheme val="minor"/>
    </font>
    <font>
      <b/>
      <sz val="26"/>
      <color theme="1"/>
      <name val="Calibri"/>
      <scheme val="minor"/>
    </font>
    <font>
      <b/>
      <sz val="10"/>
      <color theme="1"/>
      <name val="Calibri"/>
      <family val="2"/>
      <scheme val="minor"/>
    </font>
    <font>
      <b/>
      <sz val="12"/>
      <color theme="1"/>
      <name val="Arial"/>
      <family val="2"/>
    </font>
    <font>
      <b/>
      <sz val="26"/>
      <color theme="1"/>
      <name val="Calibri"/>
      <family val="2"/>
      <scheme val="minor"/>
    </font>
  </fonts>
  <fills count="12">
    <fill>
      <patternFill patternType="none"/>
    </fill>
    <fill>
      <patternFill patternType="gray125"/>
    </fill>
    <fill>
      <patternFill patternType="solid">
        <fgColor theme="3" tint="-0.249977111117893"/>
        <bgColor indexed="64"/>
      </patternFill>
    </fill>
    <fill>
      <patternFill patternType="solid">
        <fgColor theme="4" tint="0.59999389629810485"/>
        <bgColor indexed="64"/>
      </patternFill>
    </fill>
    <fill>
      <patternFill patternType="solid">
        <fgColor theme="9" tint="0.79998168889431442"/>
        <bgColor indexed="64"/>
      </patternFill>
    </fill>
    <fill>
      <patternFill patternType="solid">
        <fgColor theme="1"/>
        <bgColor indexed="64"/>
      </patternFill>
    </fill>
    <fill>
      <patternFill patternType="solid">
        <fgColor theme="1" tint="0.499984740745262"/>
        <bgColor indexed="64"/>
      </patternFill>
    </fill>
    <fill>
      <patternFill patternType="solid">
        <fgColor rgb="FF00B0F0"/>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rgb="FFFFFF00"/>
        <bgColor indexed="64"/>
      </patternFill>
    </fill>
    <fill>
      <patternFill patternType="solid">
        <fgColor rgb="FF00FF00"/>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right style="thin">
        <color auto="1"/>
      </right>
      <top style="thin">
        <color auto="1"/>
      </top>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s>
  <cellStyleXfs count="2">
    <xf numFmtId="0" fontId="0" fillId="0" borderId="0"/>
    <xf numFmtId="41" fontId="22" fillId="0" borderId="0" applyFont="0" applyFill="0" applyBorder="0" applyAlignment="0" applyProtection="0"/>
  </cellStyleXfs>
  <cellXfs count="195">
    <xf numFmtId="0" fontId="0" fillId="0" borderId="0" xfId="0"/>
    <xf numFmtId="0" fontId="0" fillId="0" borderId="0" xfId="0" applyFill="1" applyProtection="1"/>
    <xf numFmtId="0" fontId="6" fillId="0" borderId="0" xfId="0" applyFont="1" applyFill="1" applyProtection="1"/>
    <xf numFmtId="0" fontId="7" fillId="0" borderId="0" xfId="0" applyFont="1" applyFill="1" applyProtection="1"/>
    <xf numFmtId="0" fontId="8" fillId="0" borderId="0" xfId="0" applyFont="1" applyFill="1" applyProtection="1"/>
    <xf numFmtId="0" fontId="0" fillId="0" borderId="0" xfId="0" applyAlignment="1">
      <alignment horizontal="center" vertical="center"/>
    </xf>
    <xf numFmtId="0" fontId="9" fillId="0" borderId="0" xfId="0" applyFont="1"/>
    <xf numFmtId="0" fontId="0" fillId="0" borderId="0" xfId="0" applyAlignment="1">
      <alignment horizontal="left" vertical="top" wrapText="1"/>
    </xf>
    <xf numFmtId="0" fontId="4" fillId="0" borderId="0" xfId="0" applyFont="1" applyAlignment="1">
      <alignment horizontal="center"/>
    </xf>
    <xf numFmtId="0" fontId="0" fillId="0" borderId="0" xfId="0" applyBorder="1"/>
    <xf numFmtId="0" fontId="0" fillId="0" borderId="0" xfId="0" applyFill="1"/>
    <xf numFmtId="0" fontId="4" fillId="0" borderId="0" xfId="0" applyFont="1" applyFill="1" applyProtection="1"/>
    <xf numFmtId="0" fontId="14" fillId="0" borderId="0" xfId="0" applyFont="1" applyFill="1" applyProtection="1"/>
    <xf numFmtId="0" fontId="4" fillId="0" borderId="0" xfId="0" applyFont="1"/>
    <xf numFmtId="0" fontId="10" fillId="2" borderId="1" xfId="0" applyFont="1" applyFill="1" applyBorder="1" applyAlignment="1">
      <alignment horizontal="center" vertical="center"/>
    </xf>
    <xf numFmtId="0" fontId="15" fillId="3" borderId="1" xfId="0" applyFont="1" applyFill="1" applyBorder="1" applyAlignment="1" applyProtection="1">
      <alignment horizontal="center" vertical="center" wrapText="1"/>
    </xf>
    <xf numFmtId="0" fontId="17" fillId="3" borderId="0" xfId="0" applyFont="1" applyFill="1" applyProtection="1"/>
    <xf numFmtId="2" fontId="17" fillId="3" borderId="0" xfId="0" applyNumberFormat="1" applyFont="1" applyFill="1" applyProtection="1"/>
    <xf numFmtId="0" fontId="0" fillId="3" borderId="0" xfId="0" applyFill="1" applyProtection="1"/>
    <xf numFmtId="0" fontId="0" fillId="0" borderId="0" xfId="0" applyProtection="1"/>
    <xf numFmtId="1" fontId="17" fillId="3" borderId="0" xfId="0" applyNumberFormat="1" applyFont="1" applyFill="1" applyAlignment="1" applyProtection="1">
      <alignment horizontal="left"/>
    </xf>
    <xf numFmtId="2" fontId="0" fillId="0" borderId="0" xfId="0" applyNumberFormat="1" applyProtection="1"/>
    <xf numFmtId="0" fontId="18" fillId="0" borderId="0" xfId="0" applyFont="1" applyAlignment="1" applyProtection="1">
      <alignment horizontal="left" vertical="center"/>
    </xf>
    <xf numFmtId="2" fontId="5" fillId="0" borderId="1" xfId="0" applyNumberFormat="1" applyFont="1" applyBorder="1" applyAlignment="1" applyProtection="1">
      <alignment horizontal="center"/>
    </xf>
    <xf numFmtId="0" fontId="4" fillId="0" borderId="1" xfId="0" applyFont="1" applyBorder="1" applyAlignment="1" applyProtection="1">
      <alignment horizontal="center"/>
    </xf>
    <xf numFmtId="0" fontId="5" fillId="0" borderId="0" xfId="0" applyFont="1" applyAlignment="1" applyProtection="1">
      <alignment horizontal="left" vertical="center"/>
    </xf>
    <xf numFmtId="0" fontId="18" fillId="0" borderId="0" xfId="0" applyFont="1" applyProtection="1"/>
    <xf numFmtId="2" fontId="15" fillId="3" borderId="1" xfId="0" applyNumberFormat="1" applyFont="1" applyFill="1" applyBorder="1" applyAlignment="1" applyProtection="1">
      <alignment horizontal="center"/>
    </xf>
    <xf numFmtId="0" fontId="19" fillId="0" borderId="0" xfId="0" applyFont="1" applyAlignment="1" applyProtection="1">
      <alignment horizontal="left" vertical="center"/>
    </xf>
    <xf numFmtId="0" fontId="0" fillId="0" borderId="1" xfId="0" applyBorder="1" applyAlignment="1" applyProtection="1">
      <alignment horizontal="left"/>
    </xf>
    <xf numFmtId="0" fontId="0" fillId="0" borderId="1" xfId="0" applyBorder="1" applyAlignment="1" applyProtection="1">
      <alignment horizontal="center"/>
    </xf>
    <xf numFmtId="0" fontId="15" fillId="0" borderId="0" xfId="0" applyFont="1" applyAlignment="1" applyProtection="1">
      <alignment horizontal="left" vertical="center"/>
    </xf>
    <xf numFmtId="0" fontId="19" fillId="0" borderId="0" xfId="0" applyFont="1" applyProtection="1"/>
    <xf numFmtId="0" fontId="4" fillId="0" borderId="0" xfId="0" applyFont="1" applyProtection="1"/>
    <xf numFmtId="0" fontId="0" fillId="0" borderId="0" xfId="0" applyAlignment="1" applyProtection="1">
      <alignment horizontal="left"/>
    </xf>
    <xf numFmtId="2" fontId="15" fillId="3" borderId="1" xfId="0" applyNumberFormat="1" applyFont="1" applyFill="1" applyBorder="1" applyProtection="1"/>
    <xf numFmtId="0" fontId="15" fillId="3" borderId="1" xfId="0" applyFont="1" applyFill="1" applyBorder="1" applyAlignment="1" applyProtection="1">
      <alignment horizontal="center"/>
    </xf>
    <xf numFmtId="41" fontId="0" fillId="0" borderId="0" xfId="1" applyFont="1"/>
    <xf numFmtId="0" fontId="4" fillId="7" borderId="1" xfId="0" applyFont="1" applyFill="1" applyBorder="1" applyAlignment="1" applyProtection="1">
      <alignment horizontal="left"/>
    </xf>
    <xf numFmtId="0" fontId="4" fillId="0" borderId="0" xfId="0" applyFont="1" applyFill="1" applyBorder="1" applyAlignment="1" applyProtection="1">
      <alignment horizontal="left"/>
    </xf>
    <xf numFmtId="0" fontId="0" fillId="0" borderId="0" xfId="0" applyProtection="1">
      <protection locked="0"/>
    </xf>
    <xf numFmtId="0" fontId="4" fillId="0" borderId="1" xfId="0" applyFont="1" applyBorder="1" applyProtection="1">
      <protection locked="0"/>
    </xf>
    <xf numFmtId="164" fontId="17" fillId="3" borderId="0" xfId="1" applyNumberFormat="1" applyFont="1" applyFill="1" applyProtection="1"/>
    <xf numFmtId="164" fontId="0" fillId="0" borderId="0" xfId="1" applyNumberFormat="1" applyFont="1" applyProtection="1"/>
    <xf numFmtId="164" fontId="18" fillId="0" borderId="0" xfId="1" applyNumberFormat="1" applyFont="1" applyAlignment="1" applyProtection="1">
      <alignment horizontal="left" vertical="center"/>
    </xf>
    <xf numFmtId="164" fontId="5" fillId="0" borderId="0" xfId="1" applyNumberFormat="1" applyFont="1" applyAlignment="1" applyProtection="1">
      <alignment horizontal="left" vertical="center"/>
    </xf>
    <xf numFmtId="164" fontId="18" fillId="0" borderId="0" xfId="1" applyNumberFormat="1" applyFont="1" applyProtection="1"/>
    <xf numFmtId="164" fontId="0" fillId="0" borderId="1" xfId="1" applyNumberFormat="1" applyFont="1" applyBorder="1" applyAlignment="1" applyProtection="1">
      <alignment horizontal="center"/>
    </xf>
    <xf numFmtId="164" fontId="4" fillId="7" borderId="8" xfId="1" applyNumberFormat="1" applyFont="1" applyFill="1" applyBorder="1" applyAlignment="1" applyProtection="1">
      <alignment horizontal="center"/>
    </xf>
    <xf numFmtId="164" fontId="4" fillId="0" borderId="0" xfId="1" applyNumberFormat="1" applyFont="1" applyFill="1" applyBorder="1" applyAlignment="1" applyProtection="1">
      <alignment horizontal="center"/>
    </xf>
    <xf numFmtId="164" fontId="4" fillId="0" borderId="0" xfId="1" applyNumberFormat="1" applyFont="1" applyProtection="1"/>
    <xf numFmtId="0" fontId="4" fillId="0" borderId="1" xfId="0" applyFont="1" applyFill="1" applyBorder="1" applyAlignment="1" applyProtection="1">
      <alignment horizontal="left" vertical="top" wrapText="1"/>
      <protection locked="0"/>
    </xf>
    <xf numFmtId="0" fontId="13" fillId="2" borderId="0" xfId="0" applyFont="1" applyFill="1" applyAlignment="1" applyProtection="1">
      <alignment horizontal="center" vertical="top" wrapText="1"/>
    </xf>
    <xf numFmtId="0" fontId="13" fillId="5" borderId="0" xfId="0" applyFont="1" applyFill="1" applyAlignment="1" applyProtection="1">
      <alignment horizontal="center" vertical="top" wrapText="1"/>
    </xf>
    <xf numFmtId="0" fontId="0" fillId="0" borderId="0" xfId="0" applyAlignment="1" applyProtection="1">
      <alignment horizontal="left" vertical="top" wrapText="1"/>
    </xf>
    <xf numFmtId="0" fontId="0" fillId="4" borderId="1" xfId="0" applyFill="1" applyBorder="1" applyAlignment="1" applyProtection="1">
      <alignment horizontal="center" vertical="center"/>
      <protection locked="0"/>
    </xf>
    <xf numFmtId="2" fontId="0" fillId="4" borderId="1" xfId="0" applyNumberFormat="1" applyFill="1" applyBorder="1" applyAlignment="1">
      <alignment horizontal="center" vertical="center"/>
    </xf>
    <xf numFmtId="0" fontId="0" fillId="0" borderId="0" xfId="0" applyAlignment="1" applyProtection="1">
      <alignment vertical="center" wrapText="1"/>
      <protection locked="0"/>
    </xf>
    <xf numFmtId="41" fontId="0" fillId="0" borderId="0" xfId="1" applyFont="1" applyProtection="1">
      <protection locked="0"/>
    </xf>
    <xf numFmtId="2" fontId="0" fillId="0" borderId="0" xfId="1" applyNumberFormat="1" applyFont="1" applyAlignment="1" applyProtection="1">
      <alignment horizontal="center" vertical="center" wrapText="1"/>
      <protection locked="0"/>
    </xf>
    <xf numFmtId="2" fontId="15" fillId="3" borderId="1" xfId="0" applyNumberFormat="1" applyFont="1" applyFill="1" applyBorder="1" applyAlignment="1" applyProtection="1">
      <alignment horizontal="center" vertical="center" wrapText="1"/>
      <protection locked="0"/>
    </xf>
    <xf numFmtId="2" fontId="0" fillId="8" borderId="1" xfId="0" applyNumberFormat="1" applyFill="1" applyBorder="1" applyAlignment="1" applyProtection="1">
      <alignment horizontal="center" vertical="center" wrapText="1"/>
      <protection locked="0"/>
    </xf>
    <xf numFmtId="2" fontId="0" fillId="0" borderId="0" xfId="0" applyNumberFormat="1" applyAlignment="1" applyProtection="1">
      <alignment horizontal="center" vertical="center" wrapText="1"/>
      <protection locked="0"/>
    </xf>
    <xf numFmtId="0" fontId="0" fillId="4" borderId="8" xfId="0" applyFill="1" applyBorder="1" applyAlignment="1" applyProtection="1">
      <alignment horizontal="center" vertical="center"/>
      <protection locked="0"/>
    </xf>
    <xf numFmtId="2" fontId="10" fillId="6" borderId="1" xfId="0" applyNumberFormat="1" applyFont="1" applyFill="1" applyBorder="1" applyAlignment="1">
      <alignment horizontal="center" vertical="center"/>
    </xf>
    <xf numFmtId="0" fontId="13" fillId="2" borderId="1" xfId="0" applyFont="1" applyFill="1" applyBorder="1" applyAlignment="1" applyProtection="1">
      <alignment horizontal="center" vertical="top" wrapText="1"/>
    </xf>
    <xf numFmtId="0" fontId="10" fillId="2" borderId="1" xfId="0" applyFont="1" applyFill="1" applyBorder="1" applyAlignment="1">
      <alignment horizontal="center" vertical="center" wrapText="1"/>
    </xf>
    <xf numFmtId="0" fontId="10" fillId="2" borderId="1" xfId="0" applyFont="1" applyFill="1" applyBorder="1" applyAlignment="1" applyProtection="1">
      <alignment horizontal="center" vertical="center" wrapText="1"/>
    </xf>
    <xf numFmtId="0" fontId="0" fillId="0" borderId="1" xfId="0" applyBorder="1" applyAlignment="1" applyProtection="1">
      <alignment horizontal="left" wrapText="1"/>
    </xf>
    <xf numFmtId="0" fontId="10" fillId="2" borderId="2" xfId="0" applyFont="1" applyFill="1" applyBorder="1" applyAlignment="1">
      <alignment horizontal="center" vertical="center"/>
    </xf>
    <xf numFmtId="0" fontId="10" fillId="2" borderId="2" xfId="0" applyFont="1" applyFill="1" applyBorder="1" applyAlignment="1">
      <alignment horizontal="center" vertical="center" wrapText="1"/>
    </xf>
    <xf numFmtId="0" fontId="10" fillId="2" borderId="2" xfId="0" applyFont="1" applyFill="1" applyBorder="1" applyAlignment="1" applyProtection="1">
      <alignment horizontal="center" vertical="center" wrapText="1"/>
    </xf>
    <xf numFmtId="0" fontId="0" fillId="9" borderId="1" xfId="0" applyFill="1" applyBorder="1" applyAlignment="1" applyProtection="1">
      <alignment horizontal="left" vertical="top" wrapText="1"/>
    </xf>
    <xf numFmtId="0" fontId="0" fillId="9" borderId="2" xfId="0" applyFill="1" applyBorder="1" applyAlignment="1">
      <alignment horizontal="center" vertical="top"/>
    </xf>
    <xf numFmtId="0" fontId="0" fillId="9" borderId="2" xfId="0" applyFill="1" applyBorder="1" applyAlignment="1">
      <alignment horizontal="left" vertical="top" wrapText="1"/>
    </xf>
    <xf numFmtId="0" fontId="0" fillId="9" borderId="1" xfId="0" applyFill="1" applyBorder="1" applyAlignment="1">
      <alignment horizontal="center" vertical="top"/>
    </xf>
    <xf numFmtId="0" fontId="0" fillId="9" borderId="1" xfId="0" applyFill="1" applyBorder="1" applyAlignment="1">
      <alignment horizontal="left" vertical="top" wrapText="1"/>
    </xf>
    <xf numFmtId="0" fontId="20" fillId="9" borderId="1" xfId="0" applyFont="1" applyFill="1" applyBorder="1" applyAlignment="1" applyProtection="1">
      <alignment vertical="top" wrapText="1"/>
    </xf>
    <xf numFmtId="0" fontId="3" fillId="9" borderId="1" xfId="0" applyFont="1" applyFill="1" applyBorder="1" applyAlignment="1" applyProtection="1">
      <alignment vertical="top" wrapText="1"/>
    </xf>
    <xf numFmtId="0" fontId="21" fillId="9" borderId="1" xfId="0" applyFont="1" applyFill="1" applyBorder="1" applyAlignment="1" applyProtection="1">
      <alignment horizontal="left" vertical="top" wrapText="1"/>
    </xf>
    <xf numFmtId="0" fontId="2" fillId="9" borderId="1" xfId="0" applyFont="1" applyFill="1" applyBorder="1" applyAlignment="1" applyProtection="1">
      <alignment vertical="top" wrapText="1"/>
    </xf>
    <xf numFmtId="0" fontId="21" fillId="9" borderId="1" xfId="0" applyFont="1" applyFill="1" applyBorder="1" applyAlignment="1">
      <alignment horizontal="center" vertical="top"/>
    </xf>
    <xf numFmtId="0" fontId="21" fillId="9" borderId="1" xfId="0" applyFont="1" applyFill="1" applyBorder="1" applyAlignment="1">
      <alignment horizontal="left" vertical="top" wrapText="1"/>
    </xf>
    <xf numFmtId="0" fontId="21" fillId="9" borderId="1" xfId="0" applyFont="1" applyFill="1" applyBorder="1" applyAlignment="1" applyProtection="1">
      <alignment vertical="top" wrapText="1"/>
    </xf>
    <xf numFmtId="0" fontId="21" fillId="9" borderId="1" xfId="0" applyFont="1" applyFill="1" applyBorder="1" applyAlignment="1" applyProtection="1">
      <alignment wrapText="1"/>
    </xf>
    <xf numFmtId="0" fontId="4" fillId="0" borderId="0" xfId="0" applyFont="1" applyAlignment="1">
      <alignment horizontal="left"/>
    </xf>
    <xf numFmtId="0" fontId="4" fillId="10" borderId="0" xfId="0" applyFont="1" applyFill="1" applyAlignment="1" applyProtection="1">
      <alignment horizontal="left" vertical="center"/>
    </xf>
    <xf numFmtId="0" fontId="4" fillId="10" borderId="0" xfId="0" applyFont="1" applyFill="1" applyAlignment="1" applyProtection="1">
      <alignment horizontal="left" vertical="top" wrapText="1"/>
    </xf>
    <xf numFmtId="0" fontId="4" fillId="10" borderId="0" xfId="0" applyFont="1" applyFill="1" applyAlignment="1" applyProtection="1">
      <alignment horizontal="center" vertical="center" wrapText="1"/>
    </xf>
    <xf numFmtId="2" fontId="4" fillId="10" borderId="0" xfId="0" applyNumberFormat="1" applyFont="1" applyFill="1" applyAlignment="1" applyProtection="1">
      <alignment horizontal="center" vertical="center" wrapText="1"/>
      <protection locked="0"/>
    </xf>
    <xf numFmtId="2" fontId="4" fillId="10" borderId="0" xfId="1" applyNumberFormat="1" applyFont="1" applyFill="1" applyAlignment="1" applyProtection="1">
      <alignment horizontal="center" vertical="center" wrapText="1"/>
      <protection locked="0"/>
    </xf>
    <xf numFmtId="0" fontId="0" fillId="10" borderId="0" xfId="0" applyFill="1" applyAlignment="1" applyProtection="1">
      <alignment horizontal="left" vertical="top" wrapText="1"/>
    </xf>
    <xf numFmtId="0" fontId="26" fillId="10" borderId="0" xfId="0" applyFont="1" applyFill="1" applyAlignment="1">
      <alignment horizontal="left" vertical="center"/>
    </xf>
    <xf numFmtId="0" fontId="7" fillId="10" borderId="0" xfId="0" applyFont="1" applyFill="1" applyAlignment="1" applyProtection="1">
      <alignment horizontal="left" vertical="top" wrapText="1"/>
    </xf>
    <xf numFmtId="0" fontId="7" fillId="10" borderId="0" xfId="0" applyFont="1" applyFill="1" applyAlignment="1" applyProtection="1">
      <alignment horizontal="center" vertical="center" wrapText="1"/>
    </xf>
    <xf numFmtId="2" fontId="7" fillId="10" borderId="0" xfId="0" applyNumberFormat="1" applyFont="1" applyFill="1" applyAlignment="1" applyProtection="1">
      <alignment horizontal="center" vertical="center" wrapText="1"/>
      <protection locked="0"/>
    </xf>
    <xf numFmtId="2" fontId="7" fillId="10" borderId="0" xfId="1" applyNumberFormat="1" applyFont="1" applyFill="1" applyAlignment="1" applyProtection="1">
      <alignment horizontal="center" vertical="center" wrapText="1"/>
      <protection locked="0"/>
    </xf>
    <xf numFmtId="0" fontId="0" fillId="10" borderId="0" xfId="0" applyFill="1" applyAlignment="1" applyProtection="1">
      <alignment horizontal="center" vertical="center" wrapText="1"/>
    </xf>
    <xf numFmtId="2" fontId="0" fillId="10" borderId="0" xfId="0" applyNumberFormat="1" applyFill="1" applyAlignment="1" applyProtection="1">
      <alignment horizontal="center" vertical="center" wrapText="1"/>
      <protection locked="0"/>
    </xf>
    <xf numFmtId="2" fontId="0" fillId="10" borderId="0" xfId="1" applyNumberFormat="1" applyFont="1" applyFill="1" applyAlignment="1" applyProtection="1">
      <alignment horizontal="center" vertical="center" wrapText="1"/>
      <protection locked="0"/>
    </xf>
    <xf numFmtId="0" fontId="27" fillId="10" borderId="0" xfId="0" applyFont="1" applyFill="1" applyAlignment="1">
      <alignment horizontal="left" vertical="center"/>
    </xf>
    <xf numFmtId="0" fontId="0" fillId="10" borderId="5" xfId="0" applyFill="1" applyBorder="1" applyAlignment="1">
      <alignment vertical="center"/>
    </xf>
    <xf numFmtId="0" fontId="0" fillId="10" borderId="5" xfId="0" applyFill="1" applyBorder="1" applyAlignment="1">
      <alignment vertical="top" wrapText="1"/>
    </xf>
    <xf numFmtId="0" fontId="0" fillId="10" borderId="5" xfId="0" applyFill="1" applyBorder="1" applyAlignment="1" applyProtection="1">
      <alignment horizontal="left" vertical="top" wrapText="1"/>
    </xf>
    <xf numFmtId="0" fontId="16" fillId="10" borderId="5" xfId="0" applyFont="1" applyFill="1" applyBorder="1" applyAlignment="1">
      <alignment horizontal="center" vertical="center"/>
    </xf>
    <xf numFmtId="2" fontId="0" fillId="10" borderId="0" xfId="0" applyNumberFormat="1" applyFill="1" applyBorder="1" applyAlignment="1" applyProtection="1">
      <alignment horizontal="center" vertical="center" wrapText="1"/>
      <protection locked="0"/>
    </xf>
    <xf numFmtId="2" fontId="0" fillId="10" borderId="0" xfId="1" applyNumberFormat="1" applyFont="1" applyFill="1" applyBorder="1" applyAlignment="1" applyProtection="1">
      <alignment horizontal="center" vertical="center" wrapText="1"/>
      <protection locked="0"/>
    </xf>
    <xf numFmtId="0" fontId="0" fillId="10" borderId="0" xfId="0" applyFill="1" applyAlignment="1">
      <alignment horizontal="center" vertical="center"/>
    </xf>
    <xf numFmtId="0" fontId="0" fillId="10" borderId="0" xfId="0" applyFill="1" applyAlignment="1">
      <alignment horizontal="left" vertical="top" wrapText="1"/>
    </xf>
    <xf numFmtId="0" fontId="13" fillId="10" borderId="0" xfId="0" applyFont="1" applyFill="1" applyAlignment="1" applyProtection="1">
      <alignment horizontal="center" vertical="top" wrapText="1"/>
    </xf>
    <xf numFmtId="0" fontId="0" fillId="10" borderId="0" xfId="0" applyFill="1" applyAlignment="1" applyProtection="1">
      <alignment horizontal="center" vertical="center"/>
    </xf>
    <xf numFmtId="0" fontId="26" fillId="2" borderId="1" xfId="0" applyFont="1" applyFill="1" applyBorder="1" applyAlignment="1">
      <alignment horizontal="center" vertical="center"/>
    </xf>
    <xf numFmtId="0" fontId="26" fillId="2" borderId="1" xfId="0" applyFont="1" applyFill="1" applyBorder="1" applyAlignment="1">
      <alignment horizontal="center" vertical="center" wrapText="1"/>
    </xf>
    <xf numFmtId="0" fontId="26" fillId="2" borderId="1" xfId="0" applyFont="1" applyFill="1" applyBorder="1" applyAlignment="1" applyProtection="1">
      <alignment horizontal="center" vertical="center" wrapText="1"/>
    </xf>
    <xf numFmtId="0" fontId="0" fillId="10" borderId="0" xfId="0" applyFill="1" applyBorder="1" applyAlignment="1">
      <alignment horizontal="center" vertical="center"/>
    </xf>
    <xf numFmtId="0" fontId="4" fillId="10" borderId="0" xfId="0" applyFont="1" applyFill="1" applyAlignment="1">
      <alignment horizontal="left" vertical="top" wrapText="1"/>
    </xf>
    <xf numFmtId="0" fontId="21" fillId="10" borderId="0" xfId="0" applyFont="1" applyFill="1" applyBorder="1" applyAlignment="1">
      <alignment horizontal="center" vertical="center"/>
    </xf>
    <xf numFmtId="0" fontId="21" fillId="10" borderId="0" xfId="0" applyFont="1" applyFill="1" applyBorder="1" applyAlignment="1">
      <alignment horizontal="left" vertical="top" wrapText="1"/>
    </xf>
    <xf numFmtId="0" fontId="21" fillId="10" borderId="0" xfId="0" applyFont="1" applyFill="1" applyAlignment="1">
      <alignment horizontal="center" vertical="center"/>
    </xf>
    <xf numFmtId="0" fontId="21" fillId="10" borderId="0" xfId="0" applyFont="1" applyFill="1" applyAlignment="1">
      <alignment horizontal="left" vertical="top" wrapText="1"/>
    </xf>
    <xf numFmtId="0" fontId="28" fillId="10" borderId="0" xfId="0" applyFont="1" applyFill="1" applyAlignment="1">
      <alignment horizontal="left" vertical="top" wrapText="1"/>
    </xf>
    <xf numFmtId="0" fontId="0" fillId="10" borderId="0" xfId="0" applyFill="1" applyBorder="1" applyAlignment="1" applyProtection="1">
      <alignment horizontal="left" vertical="top" wrapText="1"/>
    </xf>
    <xf numFmtId="0" fontId="16" fillId="10" borderId="0" xfId="0" applyFont="1" applyFill="1" applyBorder="1" applyAlignment="1">
      <alignment horizontal="center" vertical="center"/>
    </xf>
    <xf numFmtId="0" fontId="29" fillId="10" borderId="0" xfId="0" applyFont="1" applyFill="1"/>
    <xf numFmtId="0" fontId="24" fillId="11" borderId="1" xfId="0" applyFont="1" applyFill="1" applyBorder="1" applyAlignment="1">
      <alignment horizontal="left"/>
    </xf>
    <xf numFmtId="0" fontId="0" fillId="11" borderId="1" xfId="0" applyFill="1" applyBorder="1"/>
    <xf numFmtId="0" fontId="4" fillId="11" borderId="1" xfId="0" applyFont="1" applyFill="1" applyBorder="1" applyAlignment="1">
      <alignment horizontal="center"/>
    </xf>
    <xf numFmtId="2" fontId="15" fillId="3" borderId="6" xfId="1" applyNumberFormat="1" applyFont="1" applyFill="1" applyBorder="1" applyAlignment="1" applyProtection="1">
      <alignment horizontal="center" vertical="center" wrapText="1"/>
      <protection locked="0"/>
    </xf>
    <xf numFmtId="2" fontId="0" fillId="8" borderId="6" xfId="1" applyNumberFormat="1" applyFont="1" applyFill="1" applyBorder="1" applyAlignment="1" applyProtection="1">
      <alignment horizontal="center" vertical="center" wrapText="1"/>
      <protection locked="0"/>
    </xf>
    <xf numFmtId="2" fontId="0" fillId="3" borderId="6" xfId="0" applyNumberFormat="1" applyFill="1" applyBorder="1" applyAlignment="1" applyProtection="1">
      <alignment horizontal="center" vertical="center"/>
    </xf>
    <xf numFmtId="0" fontId="0" fillId="3" borderId="6" xfId="0" applyFill="1" applyBorder="1" applyAlignment="1" applyProtection="1">
      <alignment horizontal="center" vertical="center"/>
    </xf>
    <xf numFmtId="0" fontId="15" fillId="3" borderId="1" xfId="0" applyFont="1" applyFill="1" applyBorder="1" applyAlignment="1" applyProtection="1">
      <alignment horizontal="center" vertical="center" wrapText="1"/>
      <protection locked="0"/>
    </xf>
    <xf numFmtId="0" fontId="0" fillId="8" borderId="1" xfId="0" applyFill="1" applyBorder="1" applyAlignment="1" applyProtection="1">
      <alignment vertical="center" wrapText="1"/>
      <protection locked="0"/>
    </xf>
    <xf numFmtId="0" fontId="16" fillId="10" borderId="0" xfId="0" applyFont="1" applyFill="1" applyAlignment="1">
      <alignment horizontal="center" vertical="center"/>
    </xf>
    <xf numFmtId="2" fontId="0" fillId="10" borderId="0" xfId="0" applyNumberFormat="1" applyFill="1" applyAlignment="1">
      <alignment horizontal="center" vertical="center"/>
    </xf>
    <xf numFmtId="0" fontId="27" fillId="10" borderId="0" xfId="0" applyFont="1" applyFill="1"/>
    <xf numFmtId="2" fontId="25" fillId="3" borderId="6" xfId="0" applyNumberFormat="1" applyFont="1" applyFill="1" applyBorder="1" applyAlignment="1" applyProtection="1">
      <alignment horizontal="center" vertical="center"/>
    </xf>
    <xf numFmtId="0" fontId="2" fillId="9" borderId="1" xfId="0" applyFont="1" applyFill="1" applyBorder="1" applyAlignment="1" applyProtection="1">
      <alignment horizontal="left" vertical="top" wrapText="1"/>
    </xf>
    <xf numFmtId="0" fontId="0" fillId="9" borderId="1" xfId="0" applyFill="1" applyBorder="1" applyAlignment="1">
      <alignment horizontal="center" vertical="top"/>
    </xf>
    <xf numFmtId="0" fontId="0" fillId="9" borderId="1" xfId="0" applyFill="1" applyBorder="1" applyAlignment="1">
      <alignment horizontal="left" vertical="top" wrapText="1"/>
    </xf>
    <xf numFmtId="0" fontId="21" fillId="9" borderId="1" xfId="0" applyFont="1" applyFill="1" applyBorder="1" applyAlignment="1">
      <alignment horizontal="center" vertical="top"/>
    </xf>
    <xf numFmtId="0" fontId="21" fillId="9" borderId="1" xfId="0" applyFont="1" applyFill="1" applyBorder="1" applyAlignment="1">
      <alignment horizontal="left" vertical="top" wrapText="1"/>
    </xf>
    <xf numFmtId="0" fontId="0" fillId="9" borderId="2" xfId="0" applyFill="1" applyBorder="1" applyAlignment="1">
      <alignment horizontal="left" vertical="top" wrapText="1"/>
    </xf>
    <xf numFmtId="0" fontId="0" fillId="9" borderId="3" xfId="0" applyFill="1" applyBorder="1" applyAlignment="1">
      <alignment horizontal="left" vertical="top" wrapText="1"/>
    </xf>
    <xf numFmtId="0" fontId="0" fillId="10" borderId="1" xfId="0" applyFill="1" applyBorder="1" applyAlignment="1" applyProtection="1">
      <alignment horizontal="center" vertical="center" wrapText="1"/>
      <protection locked="0"/>
    </xf>
    <xf numFmtId="0" fontId="0" fillId="9" borderId="2" xfId="0" applyFill="1" applyBorder="1" applyAlignment="1">
      <alignment horizontal="center" vertical="top"/>
    </xf>
    <xf numFmtId="0" fontId="0" fillId="9" borderId="3" xfId="0" applyFill="1" applyBorder="1" applyAlignment="1">
      <alignment horizontal="center" vertical="top"/>
    </xf>
    <xf numFmtId="0" fontId="4" fillId="9" borderId="2" xfId="0" applyFont="1" applyFill="1" applyBorder="1" applyAlignment="1">
      <alignment horizontal="center" vertical="top"/>
    </xf>
    <xf numFmtId="0" fontId="4" fillId="9" borderId="3" xfId="0" applyFont="1" applyFill="1" applyBorder="1" applyAlignment="1">
      <alignment horizontal="center" vertical="top"/>
    </xf>
    <xf numFmtId="0" fontId="2" fillId="9" borderId="2" xfId="0" applyFont="1" applyFill="1" applyBorder="1" applyAlignment="1">
      <alignment horizontal="left" vertical="top" wrapText="1"/>
    </xf>
    <xf numFmtId="0" fontId="2" fillId="9" borderId="3" xfId="0" applyFont="1" applyFill="1" applyBorder="1" applyAlignment="1">
      <alignment horizontal="left" vertical="top" wrapText="1"/>
    </xf>
    <xf numFmtId="0" fontId="0" fillId="9" borderId="4" xfId="0" applyFill="1" applyBorder="1" applyAlignment="1">
      <alignment horizontal="center" vertical="top"/>
    </xf>
    <xf numFmtId="0" fontId="0" fillId="9" borderId="4" xfId="0" applyFill="1" applyBorder="1" applyAlignment="1">
      <alignment horizontal="left" vertical="top" wrapText="1"/>
    </xf>
    <xf numFmtId="0" fontId="4" fillId="9" borderId="4" xfId="0" applyFont="1" applyFill="1" applyBorder="1" applyAlignment="1">
      <alignment horizontal="center" vertical="top"/>
    </xf>
    <xf numFmtId="0" fontId="2" fillId="9" borderId="4" xfId="0" applyFont="1" applyFill="1" applyBorder="1" applyAlignment="1">
      <alignment horizontal="left" vertical="top" wrapText="1"/>
    </xf>
    <xf numFmtId="0" fontId="0" fillId="10" borderId="13" xfId="0" applyFill="1" applyBorder="1" applyAlignment="1" applyProtection="1">
      <alignment horizontal="center" vertical="center" wrapText="1"/>
      <protection locked="0"/>
    </xf>
    <xf numFmtId="0" fontId="0" fillId="10" borderId="12" xfId="0" applyFill="1" applyBorder="1" applyAlignment="1" applyProtection="1">
      <alignment horizontal="center" vertical="center" wrapText="1"/>
      <protection locked="0"/>
    </xf>
    <xf numFmtId="0" fontId="0" fillId="10" borderId="14" xfId="0" applyFill="1" applyBorder="1" applyAlignment="1" applyProtection="1">
      <alignment horizontal="center" vertical="center" wrapText="1"/>
      <protection locked="0"/>
    </xf>
    <xf numFmtId="0" fontId="0" fillId="10" borderId="9" xfId="0" applyFill="1" applyBorder="1" applyAlignment="1" applyProtection="1">
      <alignment horizontal="center" vertical="center" wrapText="1"/>
      <protection locked="0"/>
    </xf>
    <xf numFmtId="0" fontId="0" fillId="10" borderId="15" xfId="0" applyFill="1" applyBorder="1" applyAlignment="1" applyProtection="1">
      <alignment horizontal="center" vertical="center" wrapText="1"/>
      <protection locked="0"/>
    </xf>
    <xf numFmtId="0" fontId="0" fillId="10" borderId="11" xfId="0" applyFill="1" applyBorder="1" applyAlignment="1" applyProtection="1">
      <alignment horizontal="center" vertical="center" wrapText="1"/>
      <protection locked="0"/>
    </xf>
    <xf numFmtId="0" fontId="27" fillId="10" borderId="0" xfId="0" applyFont="1" applyFill="1" applyAlignment="1">
      <alignment horizontal="left" vertical="center"/>
    </xf>
    <xf numFmtId="0" fontId="27" fillId="10" borderId="9" xfId="0" applyFont="1" applyFill="1" applyBorder="1" applyAlignment="1">
      <alignment horizontal="left" vertical="center"/>
    </xf>
    <xf numFmtId="0" fontId="27" fillId="10" borderId="10" xfId="0" applyFont="1" applyFill="1" applyBorder="1" applyAlignment="1">
      <alignment horizontal="left" vertical="center"/>
    </xf>
    <xf numFmtId="0" fontId="27" fillId="10" borderId="11" xfId="0" applyFont="1" applyFill="1" applyBorder="1" applyAlignment="1">
      <alignment horizontal="left" vertical="center"/>
    </xf>
    <xf numFmtId="0" fontId="15" fillId="3" borderId="6" xfId="0" applyFont="1" applyFill="1" applyBorder="1" applyAlignment="1" applyProtection="1">
      <alignment horizontal="center"/>
    </xf>
    <xf numFmtId="0" fontId="15" fillId="3" borderId="7" xfId="0" applyFont="1" applyFill="1" applyBorder="1" applyAlignment="1" applyProtection="1">
      <alignment horizontal="center"/>
    </xf>
    <xf numFmtId="0" fontId="15" fillId="3" borderId="8" xfId="0" applyFont="1" applyFill="1" applyBorder="1" applyAlignment="1" applyProtection="1">
      <alignment horizontal="center"/>
    </xf>
    <xf numFmtId="0" fontId="15" fillId="3" borderId="6" xfId="0" applyFont="1" applyFill="1" applyBorder="1" applyAlignment="1" applyProtection="1">
      <alignment horizontal="left"/>
    </xf>
    <xf numFmtId="0" fontId="15" fillId="3" borderId="7" xfId="0" applyFont="1" applyFill="1" applyBorder="1" applyAlignment="1" applyProtection="1">
      <alignment horizontal="left"/>
    </xf>
    <xf numFmtId="0" fontId="15" fillId="3" borderId="8" xfId="0" applyFont="1" applyFill="1" applyBorder="1" applyAlignment="1" applyProtection="1">
      <alignment horizontal="left"/>
    </xf>
    <xf numFmtId="0" fontId="31" fillId="3" borderId="1" xfId="0" applyFont="1" applyFill="1" applyBorder="1" applyAlignment="1" applyProtection="1">
      <alignment horizontal="center" vertical="center" wrapText="1"/>
    </xf>
    <xf numFmtId="2" fontId="31" fillId="3" borderId="1" xfId="0" applyNumberFormat="1" applyFont="1" applyFill="1" applyBorder="1" applyAlignment="1" applyProtection="1">
      <alignment horizontal="center" vertical="center" wrapText="1"/>
      <protection locked="0"/>
    </xf>
    <xf numFmtId="2" fontId="31" fillId="3" borderId="6" xfId="1" applyNumberFormat="1" applyFont="1" applyFill="1" applyBorder="1" applyAlignment="1" applyProtection="1">
      <alignment horizontal="center" vertical="center" wrapText="1"/>
      <protection locked="0"/>
    </xf>
    <xf numFmtId="0" fontId="1" fillId="10" borderId="0" xfId="0" applyFont="1" applyFill="1" applyAlignment="1" applyProtection="1">
      <alignment horizontal="center" vertical="center" wrapText="1"/>
    </xf>
    <xf numFmtId="0" fontId="4" fillId="3" borderId="1" xfId="0" applyFont="1" applyFill="1" applyBorder="1" applyAlignment="1" applyProtection="1">
      <alignment horizontal="center" vertical="center" wrapText="1"/>
    </xf>
    <xf numFmtId="0" fontId="1" fillId="3" borderId="1" xfId="0" applyFont="1" applyFill="1" applyBorder="1" applyAlignment="1" applyProtection="1">
      <alignment horizontal="center" vertical="center"/>
    </xf>
    <xf numFmtId="0" fontId="1" fillId="10" borderId="0" xfId="0" applyFont="1" applyFill="1" applyBorder="1" applyAlignment="1" applyProtection="1">
      <alignment horizontal="center" vertical="center"/>
    </xf>
    <xf numFmtId="0" fontId="1" fillId="10" borderId="0" xfId="0" applyFont="1" applyFill="1" applyAlignment="1" applyProtection="1">
      <alignment horizontal="center" vertical="center"/>
    </xf>
    <xf numFmtId="2" fontId="1" fillId="10" borderId="0" xfId="0" applyNumberFormat="1" applyFont="1" applyFill="1" applyAlignment="1" applyProtection="1">
      <alignment horizontal="center" vertical="center" wrapText="1"/>
      <protection locked="0"/>
    </xf>
    <xf numFmtId="0" fontId="1" fillId="0" borderId="0" xfId="0" applyFont="1" applyAlignment="1" applyProtection="1">
      <alignment horizontal="center" vertical="center"/>
    </xf>
    <xf numFmtId="0" fontId="32" fillId="11" borderId="1" xfId="0" applyFont="1" applyFill="1" applyBorder="1" applyAlignment="1">
      <alignment horizontal="center" vertical="center"/>
    </xf>
    <xf numFmtId="0" fontId="4" fillId="10" borderId="0" xfId="0" applyFont="1" applyFill="1" applyAlignment="1" applyProtection="1">
      <alignment vertical="center" wrapText="1"/>
      <protection locked="0"/>
    </xf>
    <xf numFmtId="0" fontId="4" fillId="10" borderId="9" xfId="0" applyFont="1" applyFill="1" applyBorder="1" applyAlignment="1" applyProtection="1">
      <alignment vertical="center" wrapText="1"/>
      <protection locked="0"/>
    </xf>
    <xf numFmtId="0" fontId="4" fillId="10" borderId="10" xfId="0" applyFont="1" applyFill="1" applyBorder="1" applyAlignment="1" applyProtection="1">
      <alignment vertical="center" wrapText="1"/>
      <protection locked="0"/>
    </xf>
    <xf numFmtId="0" fontId="4" fillId="10" borderId="11" xfId="0" applyFont="1" applyFill="1" applyBorder="1" applyAlignment="1" applyProtection="1">
      <alignment vertical="center" wrapText="1"/>
      <protection locked="0"/>
    </xf>
    <xf numFmtId="0" fontId="30" fillId="10" borderId="0" xfId="0" applyFont="1" applyFill="1" applyAlignment="1" applyProtection="1">
      <alignment horizontal="center" vertical="center"/>
    </xf>
    <xf numFmtId="0" fontId="30" fillId="10" borderId="0" xfId="0" applyFont="1" applyFill="1" applyAlignment="1" applyProtection="1">
      <alignment horizontal="center" vertical="center"/>
    </xf>
    <xf numFmtId="0" fontId="30" fillId="10" borderId="9" xfId="0" applyFont="1" applyFill="1" applyBorder="1" applyAlignment="1" applyProtection="1">
      <alignment horizontal="center" vertical="center"/>
    </xf>
    <xf numFmtId="0" fontId="30" fillId="10" borderId="9" xfId="0" applyFont="1" applyFill="1" applyBorder="1" applyAlignment="1" applyProtection="1">
      <alignment horizontal="center" vertical="center"/>
    </xf>
    <xf numFmtId="0" fontId="33" fillId="10" borderId="0" xfId="0" applyFont="1" applyFill="1" applyAlignment="1" applyProtection="1">
      <alignment horizontal="center" vertical="center"/>
    </xf>
    <xf numFmtId="0" fontId="33" fillId="10" borderId="9" xfId="0" applyFont="1" applyFill="1" applyBorder="1" applyAlignment="1" applyProtection="1">
      <alignment horizontal="center" vertical="center"/>
    </xf>
    <xf numFmtId="0" fontId="0" fillId="10" borderId="0" xfId="0" applyFill="1" applyBorder="1" applyAlignment="1">
      <alignment vertical="center"/>
    </xf>
    <xf numFmtId="0" fontId="0" fillId="10" borderId="0" xfId="0" applyFill="1" applyBorder="1" applyAlignment="1">
      <alignment vertical="top" wrapText="1"/>
    </xf>
    <xf numFmtId="0" fontId="0" fillId="10" borderId="4" xfId="0" applyFill="1" applyBorder="1" applyAlignment="1" applyProtection="1">
      <alignment horizontal="center" vertical="center" wrapText="1"/>
      <protection locked="0"/>
    </xf>
  </cellXfs>
  <cellStyles count="2">
    <cellStyle name="Comma [0]" xfId="1" builtinId="6"/>
    <cellStyle name="Normal" xfId="0" builtinId="0"/>
  </cellStyles>
  <dxfs count="55">
    <dxf>
      <fill>
        <patternFill>
          <bgColor rgb="FFFF0000"/>
        </patternFill>
      </fill>
    </dxf>
    <dxf>
      <fill>
        <patternFill>
          <bgColor rgb="FFFF0000"/>
        </patternFill>
      </fill>
    </dxf>
    <dxf>
      <fill>
        <patternFill>
          <bgColor rgb="FFFFFF00"/>
        </patternFill>
      </fill>
    </dxf>
    <dxf>
      <fill>
        <patternFill>
          <bgColor rgb="FF00B0F0"/>
        </patternFill>
      </fill>
    </dxf>
    <dxf>
      <fill>
        <patternFill>
          <bgColor rgb="FF92D050"/>
        </patternFill>
      </fill>
    </dxf>
    <dxf>
      <fill>
        <patternFill>
          <bgColor rgb="FF7030A0"/>
        </patternFill>
      </fill>
    </dxf>
    <dxf>
      <fill>
        <patternFill>
          <bgColor rgb="FFFF0000"/>
        </patternFill>
      </fill>
    </dxf>
    <dxf>
      <fill>
        <patternFill>
          <bgColor rgb="FFFFFF00"/>
        </patternFill>
      </fill>
    </dxf>
    <dxf>
      <fill>
        <patternFill>
          <bgColor rgb="FF00B0F0"/>
        </patternFill>
      </fill>
    </dxf>
    <dxf>
      <fill>
        <patternFill>
          <bgColor rgb="FF92D050"/>
        </patternFill>
      </fill>
    </dxf>
    <dxf>
      <fill>
        <patternFill>
          <bgColor rgb="FF7030A0"/>
        </patternFill>
      </fill>
    </dxf>
    <dxf>
      <fill>
        <patternFill>
          <bgColor rgb="FFFF0000"/>
        </patternFill>
      </fill>
    </dxf>
    <dxf>
      <fill>
        <patternFill>
          <bgColor rgb="FFFFFF00"/>
        </patternFill>
      </fill>
    </dxf>
    <dxf>
      <fill>
        <patternFill>
          <bgColor rgb="FF00B0F0"/>
        </patternFill>
      </fill>
    </dxf>
    <dxf>
      <fill>
        <patternFill>
          <bgColor rgb="FF92D050"/>
        </patternFill>
      </fill>
    </dxf>
    <dxf>
      <fill>
        <patternFill>
          <bgColor rgb="FF7030A0"/>
        </patternFill>
      </fill>
    </dxf>
    <dxf>
      <fill>
        <patternFill>
          <bgColor rgb="FFFF0000"/>
        </patternFill>
      </fill>
    </dxf>
    <dxf>
      <fill>
        <patternFill>
          <bgColor rgb="FFFFFF00"/>
        </patternFill>
      </fill>
    </dxf>
    <dxf>
      <fill>
        <patternFill>
          <bgColor rgb="FF00B0F0"/>
        </patternFill>
      </fill>
    </dxf>
    <dxf>
      <fill>
        <patternFill>
          <bgColor rgb="FF92D050"/>
        </patternFill>
      </fill>
    </dxf>
    <dxf>
      <fill>
        <patternFill>
          <bgColor rgb="FF7030A0"/>
        </patternFill>
      </fill>
    </dxf>
    <dxf>
      <fill>
        <patternFill>
          <bgColor rgb="FFFF0000"/>
        </patternFill>
      </fill>
    </dxf>
    <dxf>
      <fill>
        <patternFill>
          <bgColor rgb="FFFFFF00"/>
        </patternFill>
      </fill>
    </dxf>
    <dxf>
      <fill>
        <patternFill>
          <bgColor rgb="FF00B0F0"/>
        </patternFill>
      </fill>
    </dxf>
    <dxf>
      <fill>
        <patternFill>
          <bgColor rgb="FF92D050"/>
        </patternFill>
      </fill>
    </dxf>
    <dxf>
      <fill>
        <patternFill>
          <bgColor rgb="FF7030A0"/>
        </patternFill>
      </fill>
    </dxf>
    <dxf>
      <fill>
        <patternFill>
          <bgColor rgb="FFFF0000"/>
        </patternFill>
      </fill>
    </dxf>
    <dxf>
      <fill>
        <patternFill>
          <bgColor rgb="FFFFFF00"/>
        </patternFill>
      </fill>
    </dxf>
    <dxf>
      <fill>
        <patternFill>
          <bgColor rgb="FF00B0F0"/>
        </patternFill>
      </fill>
    </dxf>
    <dxf>
      <fill>
        <patternFill>
          <bgColor rgb="FF92D050"/>
        </patternFill>
      </fill>
    </dxf>
    <dxf>
      <fill>
        <patternFill>
          <bgColor rgb="FF7030A0"/>
        </patternFill>
      </fill>
    </dxf>
    <dxf>
      <fill>
        <patternFill>
          <bgColor rgb="FFFF0000"/>
        </patternFill>
      </fill>
    </dxf>
    <dxf>
      <fill>
        <patternFill>
          <bgColor rgb="FFFF0000"/>
        </patternFill>
      </fill>
    </dxf>
    <dxf>
      <fill>
        <patternFill>
          <bgColor rgb="FFFFFF00"/>
        </patternFill>
      </fill>
    </dxf>
    <dxf>
      <fill>
        <patternFill>
          <bgColor rgb="FF00B0F0"/>
        </patternFill>
      </fill>
    </dxf>
    <dxf>
      <fill>
        <patternFill>
          <bgColor rgb="FF92D050"/>
        </patternFill>
      </fill>
    </dxf>
    <dxf>
      <fill>
        <patternFill>
          <bgColor rgb="FF7030A0"/>
        </patternFill>
      </fill>
    </dxf>
    <dxf>
      <fill>
        <patternFill>
          <bgColor rgb="FFFF0000"/>
        </patternFill>
      </fill>
    </dxf>
    <dxf>
      <fill>
        <patternFill>
          <bgColor rgb="FFFF0000"/>
        </patternFill>
      </fill>
    </dxf>
    <dxf>
      <fill>
        <patternFill>
          <bgColor rgb="FFFFFF00"/>
        </patternFill>
      </fill>
    </dxf>
    <dxf>
      <fill>
        <patternFill>
          <bgColor rgb="FF00B0F0"/>
        </patternFill>
      </fill>
    </dxf>
    <dxf>
      <fill>
        <patternFill>
          <bgColor rgb="FF92D050"/>
        </patternFill>
      </fill>
    </dxf>
    <dxf>
      <fill>
        <patternFill>
          <bgColor rgb="FF7030A0"/>
        </patternFill>
      </fill>
    </dxf>
    <dxf>
      <fill>
        <patternFill>
          <bgColor rgb="FFFF0000"/>
        </patternFill>
      </fill>
    </dxf>
    <dxf>
      <fill>
        <patternFill>
          <bgColor rgb="FFFF0000"/>
        </patternFill>
      </fill>
    </dxf>
    <dxf>
      <fill>
        <patternFill>
          <bgColor rgb="FFFFFF00"/>
        </patternFill>
      </fill>
    </dxf>
    <dxf>
      <fill>
        <patternFill>
          <bgColor rgb="FF00B0F0"/>
        </patternFill>
      </fill>
    </dxf>
    <dxf>
      <fill>
        <patternFill>
          <bgColor rgb="FF92D050"/>
        </patternFill>
      </fill>
    </dxf>
    <dxf>
      <fill>
        <patternFill>
          <bgColor rgb="FF7030A0"/>
        </patternFill>
      </fill>
    </dxf>
    <dxf>
      <fill>
        <patternFill>
          <bgColor rgb="FFFF0000"/>
        </patternFill>
      </fill>
    </dxf>
    <dxf>
      <fill>
        <patternFill>
          <bgColor rgb="FFFF0000"/>
        </patternFill>
      </fill>
    </dxf>
    <dxf>
      <fill>
        <patternFill>
          <bgColor rgb="FFFFFF00"/>
        </patternFill>
      </fill>
    </dxf>
    <dxf>
      <fill>
        <patternFill>
          <bgColor rgb="FF00B0F0"/>
        </patternFill>
      </fill>
    </dxf>
    <dxf>
      <fill>
        <patternFill>
          <bgColor rgb="FF92D050"/>
        </patternFill>
      </fill>
    </dxf>
    <dxf>
      <fill>
        <patternFill>
          <bgColor rgb="FF7030A0"/>
        </patternFill>
      </fill>
    </dxf>
  </dxfs>
  <tableStyles count="0" defaultTableStyle="TableStyleMedium9"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plotArea>
      <c:layout/>
      <c:radarChart>
        <c:radarStyle val="marker"/>
        <c:ser>
          <c:idx val="0"/>
          <c:order val="0"/>
          <c:cat>
            <c:strRef>
              <c:f>'Peta per standar'!$B$15:$B$17</c:f>
              <c:strCache>
                <c:ptCount val="3"/>
                <c:pt idx="0">
                  <c:v>1.1.1</c:v>
                </c:pt>
                <c:pt idx="1">
                  <c:v>1.1.2</c:v>
                </c:pt>
                <c:pt idx="2">
                  <c:v>1.2</c:v>
                </c:pt>
              </c:strCache>
            </c:strRef>
          </c:cat>
          <c:val>
            <c:numRef>
              <c:f>'Peta per standar'!$C$15:$C$17</c:f>
              <c:numCache>
                <c:formatCode>_(* #,##0.00_);_(* \(#,##0.00\);_(* "-"_);_(@_)</c:formatCode>
                <c:ptCount val="3"/>
                <c:pt idx="0">
                  <c:v>3</c:v>
                </c:pt>
                <c:pt idx="1">
                  <c:v>1</c:v>
                </c:pt>
                <c:pt idx="2">
                  <c:v>4</c:v>
                </c:pt>
              </c:numCache>
            </c:numRef>
          </c:val>
          <c:extLst xmlns:c16r2="http://schemas.microsoft.com/office/drawing/2015/06/chart">
            <c:ext xmlns:c16="http://schemas.microsoft.com/office/drawing/2014/chart" uri="{C3380CC4-5D6E-409C-BE32-E72D297353CC}">
              <c16:uniqueId val="{00000000-AE55-436E-98D2-1F552840F226}"/>
            </c:ext>
          </c:extLst>
        </c:ser>
        <c:dLbls/>
        <c:axId val="59311616"/>
        <c:axId val="59313152"/>
      </c:radarChart>
      <c:catAx>
        <c:axId val="59311616"/>
        <c:scaling>
          <c:orientation val="minMax"/>
        </c:scaling>
        <c:axPos val="b"/>
        <c:majorGridlines/>
        <c:numFmt formatCode="General" sourceLinked="1"/>
        <c:tickLblPos val="nextTo"/>
        <c:txPr>
          <a:bodyPr/>
          <a:lstStyle/>
          <a:p>
            <a:pPr>
              <a:defRPr lang="id-ID"/>
            </a:pPr>
            <a:endParaRPr lang="en-US"/>
          </a:p>
        </c:txPr>
        <c:crossAx val="59313152"/>
        <c:crosses val="autoZero"/>
        <c:auto val="1"/>
        <c:lblAlgn val="ctr"/>
        <c:lblOffset val="100"/>
      </c:catAx>
      <c:valAx>
        <c:axId val="59313152"/>
        <c:scaling>
          <c:orientation val="minMax"/>
        </c:scaling>
        <c:axPos val="l"/>
        <c:majorGridlines/>
        <c:numFmt formatCode="_(* #,##0.00_);_(* \(#,##0.00\);_(* &quot;-&quot;_);_(@_)" sourceLinked="1"/>
        <c:tickLblPos val="nextTo"/>
        <c:txPr>
          <a:bodyPr/>
          <a:lstStyle/>
          <a:p>
            <a:pPr>
              <a:defRPr lang="id-ID"/>
            </a:pPr>
            <a:endParaRPr lang="en-US"/>
          </a:p>
        </c:txPr>
        <c:crossAx val="59311616"/>
        <c:crosses val="autoZero"/>
        <c:crossBetween val="between"/>
      </c:valAx>
    </c:plotArea>
    <c:plotVisOnly val="1"/>
    <c:dispBlanksAs val="gap"/>
  </c:chart>
  <c:printSettings>
    <c:headerFooter/>
    <c:pageMargins b="0.75000000000000311" l="0.70000000000000107" r="0.70000000000000107" t="0.750000000000003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chart>
    <c:plotArea>
      <c:layout/>
      <c:radarChart>
        <c:radarStyle val="marker"/>
        <c:ser>
          <c:idx val="0"/>
          <c:order val="0"/>
          <c:cat>
            <c:numRef>
              <c:f>'Peta per standar'!$B$26:$B$31</c:f>
              <c:numCache>
                <c:formatCode>General</c:formatCode>
                <c:ptCount val="6"/>
                <c:pt idx="0">
                  <c:v>2.1</c:v>
                </c:pt>
                <c:pt idx="1">
                  <c:v>2.2000000000000002</c:v>
                </c:pt>
                <c:pt idx="2">
                  <c:v>2.2999999999999998</c:v>
                </c:pt>
                <c:pt idx="3">
                  <c:v>2.4</c:v>
                </c:pt>
                <c:pt idx="4">
                  <c:v>2.5</c:v>
                </c:pt>
                <c:pt idx="5">
                  <c:v>2.6</c:v>
                </c:pt>
              </c:numCache>
            </c:numRef>
          </c:cat>
          <c:val>
            <c:numRef>
              <c:f>'Peta per standar'!$C$26:$C$31</c:f>
              <c:numCache>
                <c:formatCode>_(* #,##0.00_);_(* \(#,##0.00\);_(* "-"_);_(@_)</c:formatCode>
                <c:ptCount val="6"/>
                <c:pt idx="0">
                  <c:v>1</c:v>
                </c:pt>
                <c:pt idx="1">
                  <c:v>2</c:v>
                </c:pt>
                <c:pt idx="2">
                  <c:v>1</c:v>
                </c:pt>
                <c:pt idx="3">
                  <c:v>3</c:v>
                </c:pt>
                <c:pt idx="4">
                  <c:v>3</c:v>
                </c:pt>
                <c:pt idx="5">
                  <c:v>3</c:v>
                </c:pt>
              </c:numCache>
            </c:numRef>
          </c:val>
          <c:extLst xmlns:c16r2="http://schemas.microsoft.com/office/drawing/2015/06/chart">
            <c:ext xmlns:c16="http://schemas.microsoft.com/office/drawing/2014/chart" uri="{C3380CC4-5D6E-409C-BE32-E72D297353CC}">
              <c16:uniqueId val="{00000000-4DD3-494A-8A94-4311AB78A382}"/>
            </c:ext>
          </c:extLst>
        </c:ser>
        <c:dLbls/>
        <c:axId val="59332864"/>
        <c:axId val="59346944"/>
      </c:radarChart>
      <c:catAx>
        <c:axId val="59332864"/>
        <c:scaling>
          <c:orientation val="minMax"/>
        </c:scaling>
        <c:axPos val="b"/>
        <c:majorGridlines/>
        <c:numFmt formatCode="General" sourceLinked="1"/>
        <c:tickLblPos val="nextTo"/>
        <c:txPr>
          <a:bodyPr/>
          <a:lstStyle/>
          <a:p>
            <a:pPr>
              <a:defRPr lang="id-ID"/>
            </a:pPr>
            <a:endParaRPr lang="en-US"/>
          </a:p>
        </c:txPr>
        <c:crossAx val="59346944"/>
        <c:crosses val="autoZero"/>
        <c:auto val="1"/>
        <c:lblAlgn val="ctr"/>
        <c:lblOffset val="100"/>
      </c:catAx>
      <c:valAx>
        <c:axId val="59346944"/>
        <c:scaling>
          <c:orientation val="minMax"/>
        </c:scaling>
        <c:axPos val="l"/>
        <c:majorGridlines/>
        <c:numFmt formatCode="_(* #,##0.00_);_(* \(#,##0.00\);_(* &quot;-&quot;_);_(@_)" sourceLinked="1"/>
        <c:tickLblPos val="nextTo"/>
        <c:txPr>
          <a:bodyPr/>
          <a:lstStyle/>
          <a:p>
            <a:pPr>
              <a:defRPr lang="id-ID"/>
            </a:pPr>
            <a:endParaRPr lang="en-US"/>
          </a:p>
        </c:txPr>
        <c:crossAx val="59332864"/>
        <c:crosses val="autoZero"/>
        <c:crossBetween val="between"/>
      </c:valAx>
    </c:plotArea>
    <c:plotVisOnly val="1"/>
    <c:dispBlanksAs val="gap"/>
  </c:chart>
  <c:printSettings>
    <c:headerFooter/>
    <c:pageMargins b="0.75000000000000311" l="0.70000000000000107" r="0.70000000000000107" t="0.750000000000003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US"/>
  <c:chart>
    <c:plotArea>
      <c:layout/>
      <c:radarChart>
        <c:radarStyle val="marker"/>
        <c:ser>
          <c:idx val="0"/>
          <c:order val="0"/>
          <c:cat>
            <c:strRef>
              <c:f>'Peta per standar'!$B$40:$B$57</c:f>
              <c:strCache>
                <c:ptCount val="18"/>
                <c:pt idx="0">
                  <c:v>3.1.1.a.</c:v>
                </c:pt>
                <c:pt idx="1">
                  <c:v>3.1.1.b.</c:v>
                </c:pt>
                <c:pt idx="2">
                  <c:v>3.1.1.c.</c:v>
                </c:pt>
                <c:pt idx="3">
                  <c:v>3.1.1.d.</c:v>
                </c:pt>
                <c:pt idx="4">
                  <c:v>3.1.2.</c:v>
                </c:pt>
                <c:pt idx="5">
                  <c:v>3.1.3.</c:v>
                </c:pt>
                <c:pt idx="6">
                  <c:v>3.1.4.a.</c:v>
                </c:pt>
                <c:pt idx="7">
                  <c:v>3.1.4.b.</c:v>
                </c:pt>
                <c:pt idx="8">
                  <c:v>3.2.1.</c:v>
                </c:pt>
                <c:pt idx="9">
                  <c:v>3.2.2.</c:v>
                </c:pt>
                <c:pt idx="10">
                  <c:v>3.3.1.a.</c:v>
                </c:pt>
                <c:pt idx="11">
                  <c:v>3.3.1.b.</c:v>
                </c:pt>
                <c:pt idx="12">
                  <c:v>3.3.1.c.</c:v>
                </c:pt>
                <c:pt idx="13">
                  <c:v>3.3.2</c:v>
                </c:pt>
                <c:pt idx="14">
                  <c:v>3.3.3</c:v>
                </c:pt>
                <c:pt idx="15">
                  <c:v>3.4.1.</c:v>
                </c:pt>
                <c:pt idx="16">
                  <c:v>3.4.2.</c:v>
                </c:pt>
                <c:pt idx="17">
                  <c:v>average</c:v>
                </c:pt>
              </c:strCache>
            </c:strRef>
          </c:cat>
          <c:val>
            <c:numRef>
              <c:f>'Peta per standar'!$C$40:$C$57</c:f>
              <c:numCache>
                <c:formatCode>_(* #,##0.00_);_(* \(#,##0.00\);_(* "-"_);_(@_)</c:formatCode>
                <c:ptCount val="18"/>
                <c:pt idx="0">
                  <c:v>1</c:v>
                </c:pt>
                <c:pt idx="1">
                  <c:v>4</c:v>
                </c:pt>
                <c:pt idx="2">
                  <c:v>4</c:v>
                </c:pt>
                <c:pt idx="3">
                  <c:v>4</c:v>
                </c:pt>
                <c:pt idx="4">
                  <c:v>4</c:v>
                </c:pt>
                <c:pt idx="5">
                  <c:v>2</c:v>
                </c:pt>
                <c:pt idx="6">
                  <c:v>2</c:v>
                </c:pt>
                <c:pt idx="7">
                  <c:v>4</c:v>
                </c:pt>
                <c:pt idx="8">
                  <c:v>2</c:v>
                </c:pt>
                <c:pt idx="9">
                  <c:v>2</c:v>
                </c:pt>
                <c:pt idx="10">
                  <c:v>3</c:v>
                </c:pt>
                <c:pt idx="11">
                  <c:v>3</c:v>
                </c:pt>
                <c:pt idx="12">
                  <c:v>3</c:v>
                </c:pt>
                <c:pt idx="13">
                  <c:v>4</c:v>
                </c:pt>
                <c:pt idx="14">
                  <c:v>4</c:v>
                </c:pt>
                <c:pt idx="15">
                  <c:v>3</c:v>
                </c:pt>
                <c:pt idx="16">
                  <c:v>3</c:v>
                </c:pt>
                <c:pt idx="17">
                  <c:v>3.0588235294117645</c:v>
                </c:pt>
              </c:numCache>
            </c:numRef>
          </c:val>
          <c:extLst xmlns:c16r2="http://schemas.microsoft.com/office/drawing/2015/06/chart">
            <c:ext xmlns:c16="http://schemas.microsoft.com/office/drawing/2014/chart" uri="{C3380CC4-5D6E-409C-BE32-E72D297353CC}">
              <c16:uniqueId val="{00000000-5DEE-4C8D-9473-99D0B44D4448}"/>
            </c:ext>
          </c:extLst>
        </c:ser>
        <c:dLbls/>
        <c:axId val="59354112"/>
        <c:axId val="59360000"/>
      </c:radarChart>
      <c:catAx>
        <c:axId val="59354112"/>
        <c:scaling>
          <c:orientation val="minMax"/>
        </c:scaling>
        <c:axPos val="b"/>
        <c:majorGridlines/>
        <c:numFmt formatCode="General" sourceLinked="0"/>
        <c:tickLblPos val="nextTo"/>
        <c:txPr>
          <a:bodyPr/>
          <a:lstStyle/>
          <a:p>
            <a:pPr>
              <a:defRPr lang="id-ID"/>
            </a:pPr>
            <a:endParaRPr lang="en-US"/>
          </a:p>
        </c:txPr>
        <c:crossAx val="59360000"/>
        <c:crosses val="autoZero"/>
        <c:auto val="1"/>
        <c:lblAlgn val="ctr"/>
        <c:lblOffset val="100"/>
      </c:catAx>
      <c:valAx>
        <c:axId val="59360000"/>
        <c:scaling>
          <c:orientation val="minMax"/>
        </c:scaling>
        <c:axPos val="l"/>
        <c:majorGridlines/>
        <c:numFmt formatCode="_(* #,##0.00_);_(* \(#,##0.00\);_(* &quot;-&quot;_);_(@_)" sourceLinked="1"/>
        <c:tickLblPos val="nextTo"/>
        <c:txPr>
          <a:bodyPr/>
          <a:lstStyle/>
          <a:p>
            <a:pPr>
              <a:defRPr lang="id-ID"/>
            </a:pPr>
            <a:endParaRPr lang="en-US"/>
          </a:p>
        </c:txPr>
        <c:crossAx val="59354112"/>
        <c:crosses val="autoZero"/>
        <c:crossBetween val="between"/>
      </c:valAx>
    </c:plotArea>
    <c:plotVisOnly val="1"/>
    <c:dispBlanksAs val="gap"/>
  </c:chart>
  <c:printSettings>
    <c:headerFooter/>
    <c:pageMargins b="0.75000000000000411" l="0.70000000000000107" r="0.70000000000000107" t="0.750000000000004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US"/>
  <c:chart>
    <c:plotArea>
      <c:layout/>
      <c:radarChart>
        <c:radarStyle val="marker"/>
        <c:ser>
          <c:idx val="0"/>
          <c:order val="0"/>
          <c:cat>
            <c:strRef>
              <c:f>'Peta per standar'!$B$61:$B$83</c:f>
              <c:strCache>
                <c:ptCount val="23"/>
                <c:pt idx="0">
                  <c:v>4.1.</c:v>
                </c:pt>
                <c:pt idx="1">
                  <c:v>4.2.1.</c:v>
                </c:pt>
                <c:pt idx="2">
                  <c:v>4.2.2.</c:v>
                </c:pt>
                <c:pt idx="3">
                  <c:v>4.3.1.a.</c:v>
                </c:pt>
                <c:pt idx="4">
                  <c:v>4.3.1.b.</c:v>
                </c:pt>
                <c:pt idx="5">
                  <c:v>4.3.1.c.</c:v>
                </c:pt>
                <c:pt idx="6">
                  <c:v>4.3.1.b.</c:v>
                </c:pt>
                <c:pt idx="7">
                  <c:v>4.3.2.</c:v>
                </c:pt>
                <c:pt idx="8">
                  <c:v>4.3.3.</c:v>
                </c:pt>
                <c:pt idx="9">
                  <c:v>4.3.4 &amp; 4.3.5.</c:v>
                </c:pt>
                <c:pt idx="10">
                  <c:v>4.3.4 &amp; 4.3.5.</c:v>
                </c:pt>
                <c:pt idx="11">
                  <c:v>4.4.1.</c:v>
                </c:pt>
                <c:pt idx="12">
                  <c:v>4.4.2.a.</c:v>
                </c:pt>
                <c:pt idx="13">
                  <c:v>4.4.2.b.</c:v>
                </c:pt>
                <c:pt idx="14">
                  <c:v>4.5.1.</c:v>
                </c:pt>
                <c:pt idx="15">
                  <c:v>4.5.2.</c:v>
                </c:pt>
                <c:pt idx="16">
                  <c:v>4.5.3.</c:v>
                </c:pt>
                <c:pt idx="17">
                  <c:v>4.5.4.</c:v>
                </c:pt>
                <c:pt idx="18">
                  <c:v>4.5.5.</c:v>
                </c:pt>
                <c:pt idx="19">
                  <c:v>4.6.1.a.</c:v>
                </c:pt>
                <c:pt idx="20">
                  <c:v>4.6.1.b.</c:v>
                </c:pt>
                <c:pt idx="21">
                  <c:v>4.6.1.c.</c:v>
                </c:pt>
                <c:pt idx="22">
                  <c:v>4.6.2.</c:v>
                </c:pt>
              </c:strCache>
            </c:strRef>
          </c:cat>
          <c:val>
            <c:numRef>
              <c:f>'Peta per standar'!$C$61:$C$83</c:f>
              <c:numCache>
                <c:formatCode>_(* #,##0.00_);_(* \(#,##0.00\);_(* "-"_);_(@_)</c:formatCode>
                <c:ptCount val="23"/>
                <c:pt idx="0">
                  <c:v>3</c:v>
                </c:pt>
                <c:pt idx="1">
                  <c:v>3</c:v>
                </c:pt>
                <c:pt idx="2">
                  <c:v>3</c:v>
                </c:pt>
                <c:pt idx="3">
                  <c:v>3</c:v>
                </c:pt>
                <c:pt idx="4">
                  <c:v>1</c:v>
                </c:pt>
                <c:pt idx="5">
                  <c:v>3</c:v>
                </c:pt>
                <c:pt idx="6">
                  <c:v>4</c:v>
                </c:pt>
                <c:pt idx="7">
                  <c:v>1</c:v>
                </c:pt>
                <c:pt idx="8">
                  <c:v>4</c:v>
                </c:pt>
                <c:pt idx="9">
                  <c:v>4</c:v>
                </c:pt>
                <c:pt idx="10">
                  <c:v>4</c:v>
                </c:pt>
                <c:pt idx="11">
                  <c:v>4</c:v>
                </c:pt>
                <c:pt idx="12">
                  <c:v>4</c:v>
                </c:pt>
                <c:pt idx="13">
                  <c:v>4</c:v>
                </c:pt>
                <c:pt idx="14">
                  <c:v>4</c:v>
                </c:pt>
                <c:pt idx="15">
                  <c:v>4</c:v>
                </c:pt>
                <c:pt idx="16">
                  <c:v>4</c:v>
                </c:pt>
                <c:pt idx="17">
                  <c:v>4</c:v>
                </c:pt>
                <c:pt idx="18">
                  <c:v>4</c:v>
                </c:pt>
                <c:pt idx="19">
                  <c:v>1</c:v>
                </c:pt>
                <c:pt idx="20">
                  <c:v>3</c:v>
                </c:pt>
                <c:pt idx="21">
                  <c:v>3</c:v>
                </c:pt>
                <c:pt idx="22">
                  <c:v>2</c:v>
                </c:pt>
              </c:numCache>
            </c:numRef>
          </c:val>
          <c:extLst xmlns:c16r2="http://schemas.microsoft.com/office/drawing/2015/06/chart">
            <c:ext xmlns:c16="http://schemas.microsoft.com/office/drawing/2014/chart" uri="{C3380CC4-5D6E-409C-BE32-E72D297353CC}">
              <c16:uniqueId val="{00000000-4A1E-433C-89B0-209D3C061381}"/>
            </c:ext>
          </c:extLst>
        </c:ser>
        <c:dLbls/>
        <c:axId val="59408768"/>
        <c:axId val="59410304"/>
      </c:radarChart>
      <c:catAx>
        <c:axId val="59408768"/>
        <c:scaling>
          <c:orientation val="minMax"/>
        </c:scaling>
        <c:axPos val="b"/>
        <c:majorGridlines/>
        <c:numFmt formatCode="General" sourceLinked="0"/>
        <c:tickLblPos val="nextTo"/>
        <c:txPr>
          <a:bodyPr/>
          <a:lstStyle/>
          <a:p>
            <a:pPr>
              <a:defRPr lang="id-ID"/>
            </a:pPr>
            <a:endParaRPr lang="en-US"/>
          </a:p>
        </c:txPr>
        <c:crossAx val="59410304"/>
        <c:crosses val="autoZero"/>
        <c:auto val="1"/>
        <c:lblAlgn val="ctr"/>
        <c:lblOffset val="100"/>
      </c:catAx>
      <c:valAx>
        <c:axId val="59410304"/>
        <c:scaling>
          <c:orientation val="minMax"/>
        </c:scaling>
        <c:axPos val="l"/>
        <c:majorGridlines/>
        <c:numFmt formatCode="_(* #,##0.00_);_(* \(#,##0.00\);_(* &quot;-&quot;_);_(@_)" sourceLinked="1"/>
        <c:tickLblPos val="nextTo"/>
        <c:txPr>
          <a:bodyPr/>
          <a:lstStyle/>
          <a:p>
            <a:pPr>
              <a:defRPr lang="id-ID"/>
            </a:pPr>
            <a:endParaRPr lang="en-US"/>
          </a:p>
        </c:txPr>
        <c:crossAx val="59408768"/>
        <c:crosses val="autoZero"/>
        <c:crossBetween val="between"/>
      </c:valAx>
    </c:plotArea>
    <c:plotVisOnly val="1"/>
    <c:dispBlanksAs val="gap"/>
  </c:chart>
  <c:printSettings>
    <c:headerFooter/>
    <c:pageMargins b="0.75000000000000411" l="0.70000000000000107" r="0.70000000000000107" t="0.750000000000004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US"/>
  <c:chart>
    <c:plotArea>
      <c:layout/>
      <c:radarChart>
        <c:radarStyle val="marker"/>
        <c:ser>
          <c:idx val="0"/>
          <c:order val="0"/>
          <c:dPt>
            <c:idx val="25"/>
            <c:extLst xmlns:c16r2="http://schemas.microsoft.com/office/drawing/2015/06/chart">
              <c:ext xmlns:c16="http://schemas.microsoft.com/office/drawing/2014/chart" uri="{C3380CC4-5D6E-409C-BE32-E72D297353CC}">
                <c16:uniqueId val="{00000000-0CBE-4D82-8E1F-6D1940749E7D}"/>
              </c:ext>
            </c:extLst>
          </c:dPt>
          <c:cat>
            <c:strRef>
              <c:f>'Peta per standar'!$B$88:$B$114</c:f>
              <c:strCache>
                <c:ptCount val="27"/>
                <c:pt idx="0">
                  <c:v>5.1.1.a.</c:v>
                </c:pt>
                <c:pt idx="1">
                  <c:v>5.1.1.b.</c:v>
                </c:pt>
                <c:pt idx="2">
                  <c:v>5.1.2.a.</c:v>
                </c:pt>
                <c:pt idx="3">
                  <c:v>5.1.2.b.</c:v>
                </c:pt>
                <c:pt idx="4">
                  <c:v>5.1.2.c.</c:v>
                </c:pt>
                <c:pt idx="5">
                  <c:v>5.1.3.</c:v>
                </c:pt>
                <c:pt idx="6">
                  <c:v>5.1.4.</c:v>
                </c:pt>
                <c:pt idx="7">
                  <c:v>5.2.a.</c:v>
                </c:pt>
                <c:pt idx="8">
                  <c:v>5.2.b.</c:v>
                </c:pt>
                <c:pt idx="9">
                  <c:v>5.3.1.a.</c:v>
                </c:pt>
                <c:pt idx="10">
                  <c:v>5.3.1.b.</c:v>
                </c:pt>
                <c:pt idx="11">
                  <c:v>5.3.2.</c:v>
                </c:pt>
                <c:pt idx="12">
                  <c:v>5.4.1.</c:v>
                </c:pt>
                <c:pt idx="13">
                  <c:v>5.4.2.a</c:v>
                </c:pt>
                <c:pt idx="14">
                  <c:v>5.4.2.b.</c:v>
                </c:pt>
                <c:pt idx="15">
                  <c:v>5.4.2.c.</c:v>
                </c:pt>
                <c:pt idx="16">
                  <c:v>5.5.1.a.</c:v>
                </c:pt>
                <c:pt idx="17">
                  <c:v>5.5.1.b.</c:v>
                </c:pt>
                <c:pt idx="18">
                  <c:v>5.5.1.c.</c:v>
                </c:pt>
                <c:pt idx="19">
                  <c:v>5.5.1.d.</c:v>
                </c:pt>
                <c:pt idx="20">
                  <c:v>5.5.2.</c:v>
                </c:pt>
                <c:pt idx="21">
                  <c:v>5.6.</c:v>
                </c:pt>
                <c:pt idx="22">
                  <c:v>5.7.1.</c:v>
                </c:pt>
                <c:pt idx="23">
                  <c:v>5.7.2.</c:v>
                </c:pt>
                <c:pt idx="24">
                  <c:v>5.7.3.</c:v>
                </c:pt>
                <c:pt idx="25">
                  <c:v>5.7.4.</c:v>
                </c:pt>
                <c:pt idx="26">
                  <c:v>5.7.5</c:v>
                </c:pt>
              </c:strCache>
            </c:strRef>
          </c:cat>
          <c:val>
            <c:numRef>
              <c:f>'Peta per standar'!$C$88:$C$114</c:f>
              <c:numCache>
                <c:formatCode>_(* #,##0.00_);_(* \(#,##0.00\);_(* "-"_);_(@_)</c:formatCode>
                <c:ptCount val="27"/>
                <c:pt idx="0">
                  <c:v>4</c:v>
                </c:pt>
                <c:pt idx="1">
                  <c:v>4</c:v>
                </c:pt>
                <c:pt idx="2">
                  <c:v>4</c:v>
                </c:pt>
                <c:pt idx="3">
                  <c:v>4</c:v>
                </c:pt>
                <c:pt idx="4">
                  <c:v>4</c:v>
                </c:pt>
                <c:pt idx="5">
                  <c:v>4</c:v>
                </c:pt>
                <c:pt idx="6">
                  <c:v>4</c:v>
                </c:pt>
                <c:pt idx="7">
                  <c:v>4</c:v>
                </c:pt>
                <c:pt idx="8">
                  <c:v>4</c:v>
                </c:pt>
                <c:pt idx="9">
                  <c:v>3</c:v>
                </c:pt>
                <c:pt idx="10">
                  <c:v>0</c:v>
                </c:pt>
                <c:pt idx="11">
                  <c:v>4</c:v>
                </c:pt>
                <c:pt idx="12">
                  <c:v>3</c:v>
                </c:pt>
                <c:pt idx="13">
                  <c:v>3</c:v>
                </c:pt>
                <c:pt idx="14">
                  <c:v>4</c:v>
                </c:pt>
                <c:pt idx="15">
                  <c:v>4</c:v>
                </c:pt>
                <c:pt idx="16">
                  <c:v>4</c:v>
                </c:pt>
                <c:pt idx="17">
                  <c:v>3</c:v>
                </c:pt>
                <c:pt idx="18">
                  <c:v>3</c:v>
                </c:pt>
                <c:pt idx="19">
                  <c:v>3</c:v>
                </c:pt>
                <c:pt idx="20">
                  <c:v>4</c:v>
                </c:pt>
                <c:pt idx="21">
                  <c:v>4</c:v>
                </c:pt>
                <c:pt idx="22">
                  <c:v>2</c:v>
                </c:pt>
                <c:pt idx="23">
                  <c:v>4</c:v>
                </c:pt>
                <c:pt idx="24">
                  <c:v>3</c:v>
                </c:pt>
                <c:pt idx="25">
                  <c:v>3</c:v>
                </c:pt>
                <c:pt idx="26">
                  <c:v>3</c:v>
                </c:pt>
              </c:numCache>
            </c:numRef>
          </c:val>
          <c:extLst xmlns:c16r2="http://schemas.microsoft.com/office/drawing/2015/06/chart">
            <c:ext xmlns:c16="http://schemas.microsoft.com/office/drawing/2014/chart" uri="{C3380CC4-5D6E-409C-BE32-E72D297353CC}">
              <c16:uniqueId val="{00000001-0CBE-4D82-8E1F-6D1940749E7D}"/>
            </c:ext>
          </c:extLst>
        </c:ser>
        <c:dLbls/>
        <c:axId val="59425920"/>
        <c:axId val="59427456"/>
      </c:radarChart>
      <c:catAx>
        <c:axId val="59425920"/>
        <c:scaling>
          <c:orientation val="minMax"/>
        </c:scaling>
        <c:axPos val="b"/>
        <c:majorGridlines/>
        <c:numFmt formatCode="General" sourceLinked="0"/>
        <c:tickLblPos val="nextTo"/>
        <c:txPr>
          <a:bodyPr/>
          <a:lstStyle/>
          <a:p>
            <a:pPr>
              <a:defRPr lang="id-ID"/>
            </a:pPr>
            <a:endParaRPr lang="en-US"/>
          </a:p>
        </c:txPr>
        <c:crossAx val="59427456"/>
        <c:crosses val="autoZero"/>
        <c:auto val="1"/>
        <c:lblAlgn val="ctr"/>
        <c:lblOffset val="100"/>
      </c:catAx>
      <c:valAx>
        <c:axId val="59427456"/>
        <c:scaling>
          <c:orientation val="minMax"/>
        </c:scaling>
        <c:axPos val="l"/>
        <c:majorGridlines/>
        <c:numFmt formatCode="_(* #,##0.00_);_(* \(#,##0.00\);_(* &quot;-&quot;_);_(@_)" sourceLinked="1"/>
        <c:tickLblPos val="nextTo"/>
        <c:txPr>
          <a:bodyPr/>
          <a:lstStyle/>
          <a:p>
            <a:pPr>
              <a:defRPr lang="id-ID"/>
            </a:pPr>
            <a:endParaRPr lang="en-US"/>
          </a:p>
        </c:txPr>
        <c:crossAx val="59425920"/>
        <c:crosses val="autoZero"/>
        <c:crossBetween val="between"/>
      </c:valAx>
    </c:plotArea>
    <c:plotVisOnly val="1"/>
    <c:dispBlanksAs val="gap"/>
  </c:chart>
  <c:printSettings>
    <c:headerFooter/>
    <c:pageMargins b="0.75000000000000411" l="0.70000000000000107" r="0.70000000000000107" t="0.750000000000004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en-US"/>
  <c:chart>
    <c:plotArea>
      <c:layout/>
      <c:radarChart>
        <c:radarStyle val="marker"/>
        <c:ser>
          <c:idx val="0"/>
          <c:order val="0"/>
          <c:cat>
            <c:strRef>
              <c:f>'Peta per standar'!$B$119:$B$134</c:f>
              <c:strCache>
                <c:ptCount val="16"/>
                <c:pt idx="0">
                  <c:v>6.1.</c:v>
                </c:pt>
                <c:pt idx="1">
                  <c:v>6.2.1.</c:v>
                </c:pt>
                <c:pt idx="2">
                  <c:v>6.2.2.</c:v>
                </c:pt>
                <c:pt idx="3">
                  <c:v>6.2.3.</c:v>
                </c:pt>
                <c:pt idx="4">
                  <c:v>6.3.1.</c:v>
                </c:pt>
                <c:pt idx="5">
                  <c:v>6.3.2.</c:v>
                </c:pt>
                <c:pt idx="6">
                  <c:v>6.3.3.</c:v>
                </c:pt>
                <c:pt idx="7">
                  <c:v>6.4.1.a.</c:v>
                </c:pt>
                <c:pt idx="8">
                  <c:v>6.4.1.b.</c:v>
                </c:pt>
                <c:pt idx="9">
                  <c:v>6.4.1.c.</c:v>
                </c:pt>
                <c:pt idx="10">
                  <c:v>6.4.1.d.</c:v>
                </c:pt>
                <c:pt idx="11">
                  <c:v>6.4.1.e.</c:v>
                </c:pt>
                <c:pt idx="12">
                  <c:v>6.4.2.</c:v>
                </c:pt>
                <c:pt idx="13">
                  <c:v>6.4.3.</c:v>
                </c:pt>
                <c:pt idx="14">
                  <c:v>6.5.1.</c:v>
                </c:pt>
                <c:pt idx="15">
                  <c:v>6.5.2.</c:v>
                </c:pt>
              </c:strCache>
            </c:strRef>
          </c:cat>
          <c:val>
            <c:numRef>
              <c:f>'Peta per standar'!$C$119:$C$134</c:f>
              <c:numCache>
                <c:formatCode>_(* #,##0.00_);_(* \(#,##0.00\);_(* "-"_);_(@_)</c:formatCode>
                <c:ptCount val="16"/>
                <c:pt idx="0">
                  <c:v>4</c:v>
                </c:pt>
                <c:pt idx="1">
                  <c:v>2</c:v>
                </c:pt>
                <c:pt idx="2">
                  <c:v>4</c:v>
                </c:pt>
                <c:pt idx="3">
                  <c:v>4</c:v>
                </c:pt>
                <c:pt idx="4">
                  <c:v>4</c:v>
                </c:pt>
                <c:pt idx="5">
                  <c:v>4</c:v>
                </c:pt>
                <c:pt idx="6">
                  <c:v>4</c:v>
                </c:pt>
                <c:pt idx="7">
                  <c:v>4</c:v>
                </c:pt>
                <c:pt idx="8">
                  <c:v>4</c:v>
                </c:pt>
                <c:pt idx="9">
                  <c:v>4</c:v>
                </c:pt>
                <c:pt idx="10">
                  <c:v>4</c:v>
                </c:pt>
                <c:pt idx="11">
                  <c:v>4</c:v>
                </c:pt>
                <c:pt idx="12">
                  <c:v>4</c:v>
                </c:pt>
                <c:pt idx="13">
                  <c:v>4</c:v>
                </c:pt>
                <c:pt idx="14">
                  <c:v>3</c:v>
                </c:pt>
                <c:pt idx="15">
                  <c:v>4</c:v>
                </c:pt>
              </c:numCache>
            </c:numRef>
          </c:val>
          <c:extLst xmlns:c16r2="http://schemas.microsoft.com/office/drawing/2015/06/chart">
            <c:ext xmlns:c16="http://schemas.microsoft.com/office/drawing/2014/chart" uri="{C3380CC4-5D6E-409C-BE32-E72D297353CC}">
              <c16:uniqueId val="{00000000-D49E-4EC0-8A6B-728B3F5E9663}"/>
            </c:ext>
          </c:extLst>
        </c:ser>
        <c:dLbls/>
        <c:axId val="59504128"/>
        <c:axId val="59505664"/>
      </c:radarChart>
      <c:catAx>
        <c:axId val="59504128"/>
        <c:scaling>
          <c:orientation val="minMax"/>
        </c:scaling>
        <c:axPos val="b"/>
        <c:majorGridlines/>
        <c:numFmt formatCode="General" sourceLinked="0"/>
        <c:tickLblPos val="nextTo"/>
        <c:txPr>
          <a:bodyPr/>
          <a:lstStyle/>
          <a:p>
            <a:pPr>
              <a:defRPr lang="id-ID"/>
            </a:pPr>
            <a:endParaRPr lang="en-US"/>
          </a:p>
        </c:txPr>
        <c:crossAx val="59505664"/>
        <c:crosses val="autoZero"/>
        <c:auto val="1"/>
        <c:lblAlgn val="ctr"/>
        <c:lblOffset val="100"/>
      </c:catAx>
      <c:valAx>
        <c:axId val="59505664"/>
        <c:scaling>
          <c:orientation val="minMax"/>
        </c:scaling>
        <c:axPos val="l"/>
        <c:majorGridlines/>
        <c:numFmt formatCode="_(* #,##0.00_);_(* \(#,##0.00\);_(* &quot;-&quot;_);_(@_)" sourceLinked="1"/>
        <c:tickLblPos val="nextTo"/>
        <c:txPr>
          <a:bodyPr/>
          <a:lstStyle/>
          <a:p>
            <a:pPr>
              <a:defRPr lang="id-ID"/>
            </a:pPr>
            <a:endParaRPr lang="en-US"/>
          </a:p>
        </c:txPr>
        <c:crossAx val="59504128"/>
        <c:crosses val="autoZero"/>
        <c:crossBetween val="between"/>
      </c:valAx>
    </c:plotArea>
    <c:plotVisOnly val="1"/>
    <c:dispBlanksAs val="gap"/>
  </c:chart>
  <c:printSettings>
    <c:headerFooter/>
    <c:pageMargins b="0.75000000000000411" l="0.70000000000000107" r="0.70000000000000107" t="0.750000000000004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en-US"/>
  <c:chart>
    <c:plotArea>
      <c:layout/>
      <c:radarChart>
        <c:radarStyle val="marker"/>
        <c:ser>
          <c:idx val="0"/>
          <c:order val="0"/>
          <c:cat>
            <c:strRef>
              <c:f>'Peta per standar'!$B$139:$B$146</c:f>
              <c:strCache>
                <c:ptCount val="8"/>
                <c:pt idx="0">
                  <c:v>7.1.1.</c:v>
                </c:pt>
                <c:pt idx="1">
                  <c:v>7.1.2.</c:v>
                </c:pt>
                <c:pt idx="2">
                  <c:v>7.1.3.</c:v>
                </c:pt>
                <c:pt idx="3">
                  <c:v>7.1.4.</c:v>
                </c:pt>
                <c:pt idx="4">
                  <c:v>7.2.1.</c:v>
                </c:pt>
                <c:pt idx="5">
                  <c:v>7.2.2.</c:v>
                </c:pt>
                <c:pt idx="6">
                  <c:v>7.3.1.</c:v>
                </c:pt>
                <c:pt idx="7">
                  <c:v>7.3.2.</c:v>
                </c:pt>
              </c:strCache>
            </c:strRef>
          </c:cat>
          <c:val>
            <c:numRef>
              <c:f>'Peta per standar'!$C$139:$C$146</c:f>
              <c:numCache>
                <c:formatCode>_(* #,##0.00_);_(* \(#,##0.00\);_(* "-"_);_(@_)</c:formatCode>
                <c:ptCount val="8"/>
                <c:pt idx="0">
                  <c:v>0.92</c:v>
                </c:pt>
                <c:pt idx="1">
                  <c:v>4</c:v>
                </c:pt>
                <c:pt idx="2">
                  <c:v>4</c:v>
                </c:pt>
                <c:pt idx="3">
                  <c:v>4</c:v>
                </c:pt>
                <c:pt idx="4">
                  <c:v>4</c:v>
                </c:pt>
                <c:pt idx="5">
                  <c:v>0</c:v>
                </c:pt>
                <c:pt idx="6">
                  <c:v>4</c:v>
                </c:pt>
                <c:pt idx="7">
                  <c:v>2.9</c:v>
                </c:pt>
              </c:numCache>
            </c:numRef>
          </c:val>
          <c:extLst xmlns:c16r2="http://schemas.microsoft.com/office/drawing/2015/06/chart">
            <c:ext xmlns:c16="http://schemas.microsoft.com/office/drawing/2014/chart" uri="{C3380CC4-5D6E-409C-BE32-E72D297353CC}">
              <c16:uniqueId val="{00000000-E86F-4460-A9C5-97046FDB89D9}"/>
            </c:ext>
          </c:extLst>
        </c:ser>
        <c:dLbls/>
        <c:axId val="87181568"/>
        <c:axId val="87183360"/>
      </c:radarChart>
      <c:catAx>
        <c:axId val="87181568"/>
        <c:scaling>
          <c:orientation val="minMax"/>
        </c:scaling>
        <c:axPos val="b"/>
        <c:majorGridlines/>
        <c:numFmt formatCode="General" sourceLinked="0"/>
        <c:tickLblPos val="nextTo"/>
        <c:txPr>
          <a:bodyPr/>
          <a:lstStyle/>
          <a:p>
            <a:pPr>
              <a:defRPr lang="id-ID"/>
            </a:pPr>
            <a:endParaRPr lang="en-US"/>
          </a:p>
        </c:txPr>
        <c:crossAx val="87183360"/>
        <c:crosses val="autoZero"/>
        <c:auto val="1"/>
        <c:lblAlgn val="ctr"/>
        <c:lblOffset val="100"/>
      </c:catAx>
      <c:valAx>
        <c:axId val="87183360"/>
        <c:scaling>
          <c:orientation val="minMax"/>
        </c:scaling>
        <c:axPos val="l"/>
        <c:majorGridlines/>
        <c:numFmt formatCode="_(* #,##0.00_);_(* \(#,##0.00\);_(* &quot;-&quot;_);_(@_)" sourceLinked="1"/>
        <c:tickLblPos val="nextTo"/>
        <c:txPr>
          <a:bodyPr/>
          <a:lstStyle/>
          <a:p>
            <a:pPr>
              <a:defRPr lang="id-ID"/>
            </a:pPr>
            <a:endParaRPr lang="en-US"/>
          </a:p>
        </c:txPr>
        <c:crossAx val="87181568"/>
        <c:crosses val="autoZero"/>
        <c:crossBetween val="between"/>
      </c:valAx>
    </c:plotArea>
    <c:plotVisOnly val="1"/>
    <c:dispBlanksAs val="gap"/>
  </c:chart>
  <c:printSettings>
    <c:headerFooter/>
    <c:pageMargins b="0.75000000000000411" l="0.70000000000000107" r="0.70000000000000107" t="0.750000000000004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9.9606673716660044E-2"/>
          <c:y val="6.0309079282576793E-3"/>
          <c:w val="0.77907528476450216"/>
          <c:h val="0.97814757497152605"/>
        </c:manualLayout>
      </c:layout>
      <c:radarChart>
        <c:radarStyle val="marker"/>
        <c:ser>
          <c:idx val="0"/>
          <c:order val="0"/>
          <c:cat>
            <c:strRef>
              <c:f>'Peta Capaian Total'!$A$4:$A$103</c:f>
              <c:strCache>
                <c:ptCount val="100"/>
                <c:pt idx="0">
                  <c:v>1.1.1</c:v>
                </c:pt>
                <c:pt idx="1">
                  <c:v>1.1.2</c:v>
                </c:pt>
                <c:pt idx="2">
                  <c:v>1.2</c:v>
                </c:pt>
                <c:pt idx="3">
                  <c:v>2.1</c:v>
                </c:pt>
                <c:pt idx="4">
                  <c:v>2.2</c:v>
                </c:pt>
                <c:pt idx="5">
                  <c:v>2.3</c:v>
                </c:pt>
                <c:pt idx="6">
                  <c:v>2.4</c:v>
                </c:pt>
                <c:pt idx="7">
                  <c:v>2.5</c:v>
                </c:pt>
                <c:pt idx="8">
                  <c:v>2.6</c:v>
                </c:pt>
                <c:pt idx="9">
                  <c:v>3.1.1.a.</c:v>
                </c:pt>
                <c:pt idx="10">
                  <c:v>3.1.1.b.</c:v>
                </c:pt>
                <c:pt idx="11">
                  <c:v>3.1.1.c.</c:v>
                </c:pt>
                <c:pt idx="12">
                  <c:v>3.1.1.d.</c:v>
                </c:pt>
                <c:pt idx="13">
                  <c:v>3.1.2.</c:v>
                </c:pt>
                <c:pt idx="14">
                  <c:v>3.1.3.</c:v>
                </c:pt>
                <c:pt idx="15">
                  <c:v>3.1.4.a.</c:v>
                </c:pt>
                <c:pt idx="16">
                  <c:v>3.1.4.b.</c:v>
                </c:pt>
                <c:pt idx="17">
                  <c:v>3.2.1.</c:v>
                </c:pt>
                <c:pt idx="18">
                  <c:v>3.2.2.</c:v>
                </c:pt>
                <c:pt idx="19">
                  <c:v>3.3.1.a.</c:v>
                </c:pt>
                <c:pt idx="20">
                  <c:v>3.3.1.b.</c:v>
                </c:pt>
                <c:pt idx="21">
                  <c:v>3.3.1.c.</c:v>
                </c:pt>
                <c:pt idx="22">
                  <c:v>3.3.2</c:v>
                </c:pt>
                <c:pt idx="23">
                  <c:v>3.3.3</c:v>
                </c:pt>
                <c:pt idx="24">
                  <c:v>3.4.1.</c:v>
                </c:pt>
                <c:pt idx="25">
                  <c:v>3.4.2.</c:v>
                </c:pt>
                <c:pt idx="26">
                  <c:v>4.1.</c:v>
                </c:pt>
                <c:pt idx="27">
                  <c:v>4.2.1.</c:v>
                </c:pt>
                <c:pt idx="28">
                  <c:v>4.2.2.</c:v>
                </c:pt>
                <c:pt idx="29">
                  <c:v>4.3.1.a.</c:v>
                </c:pt>
                <c:pt idx="30">
                  <c:v>4.3.1.b.</c:v>
                </c:pt>
                <c:pt idx="31">
                  <c:v>4.3.1.c.</c:v>
                </c:pt>
                <c:pt idx="32">
                  <c:v>4.3.1.b.</c:v>
                </c:pt>
                <c:pt idx="33">
                  <c:v>4.3.2.</c:v>
                </c:pt>
                <c:pt idx="34">
                  <c:v>4.3.3.</c:v>
                </c:pt>
                <c:pt idx="35">
                  <c:v>4.3.4 &amp; 4.3.5.</c:v>
                </c:pt>
                <c:pt idx="36">
                  <c:v>4.3.4 &amp; 4.3.5.</c:v>
                </c:pt>
                <c:pt idx="37">
                  <c:v>4.4.1.</c:v>
                </c:pt>
                <c:pt idx="38">
                  <c:v>4.4.2.a.</c:v>
                </c:pt>
                <c:pt idx="39">
                  <c:v>4.4.2.b.</c:v>
                </c:pt>
                <c:pt idx="40">
                  <c:v>4.5.1.</c:v>
                </c:pt>
                <c:pt idx="41">
                  <c:v>4.5.2.</c:v>
                </c:pt>
                <c:pt idx="42">
                  <c:v>4.5.3.</c:v>
                </c:pt>
                <c:pt idx="43">
                  <c:v>4.5.4.</c:v>
                </c:pt>
                <c:pt idx="44">
                  <c:v>4.5.5.</c:v>
                </c:pt>
                <c:pt idx="45">
                  <c:v>4.6.1.a.</c:v>
                </c:pt>
                <c:pt idx="46">
                  <c:v>4.6.1.b.</c:v>
                </c:pt>
                <c:pt idx="47">
                  <c:v>4.6.1.c.</c:v>
                </c:pt>
                <c:pt idx="48">
                  <c:v>4.6.2.</c:v>
                </c:pt>
                <c:pt idx="49">
                  <c:v>5.1.1.a.</c:v>
                </c:pt>
                <c:pt idx="50">
                  <c:v>5.1.1.b.</c:v>
                </c:pt>
                <c:pt idx="51">
                  <c:v>5.1.2.a.</c:v>
                </c:pt>
                <c:pt idx="52">
                  <c:v>5.1.2.b.</c:v>
                </c:pt>
                <c:pt idx="53">
                  <c:v>5.1.2.c.</c:v>
                </c:pt>
                <c:pt idx="54">
                  <c:v>5.1.3.</c:v>
                </c:pt>
                <c:pt idx="55">
                  <c:v>5.1.4.</c:v>
                </c:pt>
                <c:pt idx="56">
                  <c:v>5.2.a.</c:v>
                </c:pt>
                <c:pt idx="57">
                  <c:v>5.2.b.</c:v>
                </c:pt>
                <c:pt idx="58">
                  <c:v>5.3.1.a.</c:v>
                </c:pt>
                <c:pt idx="59">
                  <c:v>5.3.1.b.</c:v>
                </c:pt>
                <c:pt idx="60">
                  <c:v>5.3.2.</c:v>
                </c:pt>
                <c:pt idx="61">
                  <c:v>5.4.1.</c:v>
                </c:pt>
                <c:pt idx="62">
                  <c:v>5.4.2.a</c:v>
                </c:pt>
                <c:pt idx="63">
                  <c:v>5.4.2.b.</c:v>
                </c:pt>
                <c:pt idx="64">
                  <c:v>5.4.2.c.</c:v>
                </c:pt>
                <c:pt idx="65">
                  <c:v>5.5.1.a.</c:v>
                </c:pt>
                <c:pt idx="66">
                  <c:v>5.5.1.b.</c:v>
                </c:pt>
                <c:pt idx="67">
                  <c:v>5.5.1.c.</c:v>
                </c:pt>
                <c:pt idx="68">
                  <c:v>5.5.1.d.</c:v>
                </c:pt>
                <c:pt idx="69">
                  <c:v>5.5.2.</c:v>
                </c:pt>
                <c:pt idx="70">
                  <c:v>5.6.</c:v>
                </c:pt>
                <c:pt idx="71">
                  <c:v>5.7.1.</c:v>
                </c:pt>
                <c:pt idx="72">
                  <c:v>5.7.2.</c:v>
                </c:pt>
                <c:pt idx="73">
                  <c:v>5.7.3.</c:v>
                </c:pt>
                <c:pt idx="74">
                  <c:v>5.7.4.</c:v>
                </c:pt>
                <c:pt idx="75">
                  <c:v>5.7.5</c:v>
                </c:pt>
                <c:pt idx="76">
                  <c:v>6.1.</c:v>
                </c:pt>
                <c:pt idx="77">
                  <c:v>6.2.1.</c:v>
                </c:pt>
                <c:pt idx="78">
                  <c:v>6.2.2.</c:v>
                </c:pt>
                <c:pt idx="79">
                  <c:v>6.2.3.</c:v>
                </c:pt>
                <c:pt idx="80">
                  <c:v>6.3.1.</c:v>
                </c:pt>
                <c:pt idx="81">
                  <c:v>6.3.2.</c:v>
                </c:pt>
                <c:pt idx="82">
                  <c:v>6.3.3.</c:v>
                </c:pt>
                <c:pt idx="83">
                  <c:v>6.4.1.a.</c:v>
                </c:pt>
                <c:pt idx="84">
                  <c:v>6.4.1.b.</c:v>
                </c:pt>
                <c:pt idx="85">
                  <c:v>6.4.1.c.</c:v>
                </c:pt>
                <c:pt idx="86">
                  <c:v>6.4.1.d.</c:v>
                </c:pt>
                <c:pt idx="87">
                  <c:v>6.4.1.e.</c:v>
                </c:pt>
                <c:pt idx="88">
                  <c:v>6.4.2.</c:v>
                </c:pt>
                <c:pt idx="89">
                  <c:v>6.4.3.</c:v>
                </c:pt>
                <c:pt idx="90">
                  <c:v>6.5.1.</c:v>
                </c:pt>
                <c:pt idx="91">
                  <c:v>6.5.2.</c:v>
                </c:pt>
                <c:pt idx="92">
                  <c:v>7.1.1.</c:v>
                </c:pt>
                <c:pt idx="93">
                  <c:v>7.1.2.</c:v>
                </c:pt>
                <c:pt idx="94">
                  <c:v>7.1.3.</c:v>
                </c:pt>
                <c:pt idx="95">
                  <c:v>7.1.4.</c:v>
                </c:pt>
                <c:pt idx="96">
                  <c:v>7.2.1.</c:v>
                </c:pt>
                <c:pt idx="97">
                  <c:v>7.2.2.</c:v>
                </c:pt>
                <c:pt idx="98">
                  <c:v>7.3.1.</c:v>
                </c:pt>
                <c:pt idx="99">
                  <c:v>7.3.2.</c:v>
                </c:pt>
              </c:strCache>
            </c:strRef>
          </c:cat>
          <c:val>
            <c:numRef>
              <c:f>'Peta Capaian Total'!$B$4:$B$103</c:f>
              <c:numCache>
                <c:formatCode>General</c:formatCode>
                <c:ptCount val="100"/>
                <c:pt idx="0">
                  <c:v>3</c:v>
                </c:pt>
                <c:pt idx="1">
                  <c:v>1</c:v>
                </c:pt>
                <c:pt idx="2">
                  <c:v>4</c:v>
                </c:pt>
                <c:pt idx="3">
                  <c:v>1</c:v>
                </c:pt>
                <c:pt idx="4">
                  <c:v>2</c:v>
                </c:pt>
                <c:pt idx="5">
                  <c:v>1</c:v>
                </c:pt>
                <c:pt idx="6">
                  <c:v>3</c:v>
                </c:pt>
                <c:pt idx="7">
                  <c:v>3</c:v>
                </c:pt>
                <c:pt idx="8">
                  <c:v>3</c:v>
                </c:pt>
                <c:pt idx="9">
                  <c:v>1</c:v>
                </c:pt>
                <c:pt idx="10">
                  <c:v>4</c:v>
                </c:pt>
                <c:pt idx="11">
                  <c:v>4</c:v>
                </c:pt>
                <c:pt idx="12">
                  <c:v>4</c:v>
                </c:pt>
                <c:pt idx="13">
                  <c:v>4</c:v>
                </c:pt>
                <c:pt idx="14">
                  <c:v>2</c:v>
                </c:pt>
                <c:pt idx="15">
                  <c:v>2</c:v>
                </c:pt>
                <c:pt idx="16">
                  <c:v>4</c:v>
                </c:pt>
                <c:pt idx="17">
                  <c:v>2</c:v>
                </c:pt>
                <c:pt idx="18">
                  <c:v>2</c:v>
                </c:pt>
                <c:pt idx="19">
                  <c:v>3</c:v>
                </c:pt>
                <c:pt idx="20">
                  <c:v>3</c:v>
                </c:pt>
                <c:pt idx="21">
                  <c:v>3</c:v>
                </c:pt>
                <c:pt idx="22">
                  <c:v>4</c:v>
                </c:pt>
                <c:pt idx="23">
                  <c:v>4</c:v>
                </c:pt>
                <c:pt idx="24">
                  <c:v>3</c:v>
                </c:pt>
                <c:pt idx="25">
                  <c:v>3</c:v>
                </c:pt>
                <c:pt idx="26">
                  <c:v>3</c:v>
                </c:pt>
                <c:pt idx="27">
                  <c:v>3</c:v>
                </c:pt>
                <c:pt idx="28">
                  <c:v>3</c:v>
                </c:pt>
                <c:pt idx="29">
                  <c:v>3</c:v>
                </c:pt>
                <c:pt idx="30">
                  <c:v>1</c:v>
                </c:pt>
                <c:pt idx="31">
                  <c:v>3</c:v>
                </c:pt>
                <c:pt idx="32">
                  <c:v>4</c:v>
                </c:pt>
                <c:pt idx="33">
                  <c:v>1</c:v>
                </c:pt>
                <c:pt idx="34">
                  <c:v>4</c:v>
                </c:pt>
                <c:pt idx="35">
                  <c:v>4</c:v>
                </c:pt>
                <c:pt idx="36">
                  <c:v>4</c:v>
                </c:pt>
                <c:pt idx="37">
                  <c:v>4</c:v>
                </c:pt>
                <c:pt idx="38">
                  <c:v>4</c:v>
                </c:pt>
                <c:pt idx="39">
                  <c:v>4</c:v>
                </c:pt>
                <c:pt idx="40">
                  <c:v>4</c:v>
                </c:pt>
                <c:pt idx="41">
                  <c:v>4</c:v>
                </c:pt>
                <c:pt idx="42">
                  <c:v>4</c:v>
                </c:pt>
                <c:pt idx="43">
                  <c:v>4</c:v>
                </c:pt>
                <c:pt idx="44">
                  <c:v>4</c:v>
                </c:pt>
                <c:pt idx="45">
                  <c:v>1</c:v>
                </c:pt>
                <c:pt idx="46">
                  <c:v>3</c:v>
                </c:pt>
                <c:pt idx="47">
                  <c:v>3</c:v>
                </c:pt>
                <c:pt idx="48">
                  <c:v>2</c:v>
                </c:pt>
                <c:pt idx="49">
                  <c:v>4</c:v>
                </c:pt>
                <c:pt idx="50">
                  <c:v>4</c:v>
                </c:pt>
                <c:pt idx="51">
                  <c:v>4</c:v>
                </c:pt>
                <c:pt idx="52">
                  <c:v>4</c:v>
                </c:pt>
                <c:pt idx="53">
                  <c:v>4</c:v>
                </c:pt>
                <c:pt idx="54">
                  <c:v>4</c:v>
                </c:pt>
                <c:pt idx="55">
                  <c:v>4</c:v>
                </c:pt>
                <c:pt idx="56">
                  <c:v>4</c:v>
                </c:pt>
                <c:pt idx="57">
                  <c:v>4</c:v>
                </c:pt>
                <c:pt idx="58">
                  <c:v>3</c:v>
                </c:pt>
                <c:pt idx="59">
                  <c:v>0</c:v>
                </c:pt>
                <c:pt idx="60">
                  <c:v>4</c:v>
                </c:pt>
                <c:pt idx="61">
                  <c:v>3</c:v>
                </c:pt>
                <c:pt idx="62">
                  <c:v>3</c:v>
                </c:pt>
                <c:pt idx="63">
                  <c:v>4</c:v>
                </c:pt>
                <c:pt idx="64">
                  <c:v>4</c:v>
                </c:pt>
                <c:pt idx="65">
                  <c:v>4</c:v>
                </c:pt>
                <c:pt idx="66">
                  <c:v>3</c:v>
                </c:pt>
                <c:pt idx="67">
                  <c:v>3</c:v>
                </c:pt>
                <c:pt idx="68">
                  <c:v>3</c:v>
                </c:pt>
                <c:pt idx="69">
                  <c:v>4</c:v>
                </c:pt>
                <c:pt idx="70">
                  <c:v>4</c:v>
                </c:pt>
                <c:pt idx="71">
                  <c:v>2</c:v>
                </c:pt>
                <c:pt idx="72">
                  <c:v>4</c:v>
                </c:pt>
                <c:pt idx="73">
                  <c:v>3</c:v>
                </c:pt>
                <c:pt idx="74">
                  <c:v>3</c:v>
                </c:pt>
                <c:pt idx="75">
                  <c:v>3</c:v>
                </c:pt>
                <c:pt idx="76">
                  <c:v>4</c:v>
                </c:pt>
                <c:pt idx="77">
                  <c:v>2</c:v>
                </c:pt>
                <c:pt idx="78">
                  <c:v>4</c:v>
                </c:pt>
                <c:pt idx="79">
                  <c:v>4</c:v>
                </c:pt>
                <c:pt idx="80">
                  <c:v>4</c:v>
                </c:pt>
                <c:pt idx="81">
                  <c:v>4</c:v>
                </c:pt>
                <c:pt idx="82">
                  <c:v>4</c:v>
                </c:pt>
                <c:pt idx="83">
                  <c:v>4</c:v>
                </c:pt>
                <c:pt idx="84">
                  <c:v>4</c:v>
                </c:pt>
                <c:pt idx="85">
                  <c:v>4</c:v>
                </c:pt>
                <c:pt idx="86">
                  <c:v>4</c:v>
                </c:pt>
                <c:pt idx="87">
                  <c:v>4</c:v>
                </c:pt>
                <c:pt idx="88">
                  <c:v>4</c:v>
                </c:pt>
                <c:pt idx="89">
                  <c:v>4</c:v>
                </c:pt>
                <c:pt idx="90">
                  <c:v>3</c:v>
                </c:pt>
                <c:pt idx="91">
                  <c:v>4</c:v>
                </c:pt>
                <c:pt idx="92">
                  <c:v>0.92</c:v>
                </c:pt>
                <c:pt idx="93">
                  <c:v>4</c:v>
                </c:pt>
                <c:pt idx="94">
                  <c:v>4</c:v>
                </c:pt>
                <c:pt idx="95">
                  <c:v>4</c:v>
                </c:pt>
                <c:pt idx="96">
                  <c:v>4</c:v>
                </c:pt>
                <c:pt idx="97">
                  <c:v>0</c:v>
                </c:pt>
                <c:pt idx="98">
                  <c:v>4</c:v>
                </c:pt>
                <c:pt idx="99">
                  <c:v>2.9</c:v>
                </c:pt>
              </c:numCache>
            </c:numRef>
          </c:val>
          <c:extLst xmlns:c16r2="http://schemas.microsoft.com/office/drawing/2015/06/chart">
            <c:ext xmlns:c16="http://schemas.microsoft.com/office/drawing/2014/chart" uri="{C3380CC4-5D6E-409C-BE32-E72D297353CC}">
              <c16:uniqueId val="{00000000-F733-4883-B749-7300709CA118}"/>
            </c:ext>
          </c:extLst>
        </c:ser>
        <c:dLbls/>
        <c:axId val="60823808"/>
        <c:axId val="60833792"/>
      </c:radarChart>
      <c:catAx>
        <c:axId val="60823808"/>
        <c:scaling>
          <c:orientation val="minMax"/>
        </c:scaling>
        <c:axPos val="b"/>
        <c:majorGridlines/>
        <c:numFmt formatCode="General" sourceLinked="0"/>
        <c:tickLblPos val="nextTo"/>
        <c:crossAx val="60833792"/>
        <c:crosses val="autoZero"/>
        <c:auto val="1"/>
        <c:lblAlgn val="ctr"/>
        <c:lblOffset val="100"/>
      </c:catAx>
      <c:valAx>
        <c:axId val="60833792"/>
        <c:scaling>
          <c:orientation val="minMax"/>
        </c:scaling>
        <c:axPos val="l"/>
        <c:majorGridlines/>
        <c:numFmt formatCode="General" sourceLinked="1"/>
        <c:tickLblPos val="nextTo"/>
        <c:crossAx val="60823808"/>
        <c:crosses val="autoZero"/>
        <c:crossBetween val="between"/>
      </c:valAx>
    </c:plotArea>
    <c:legend>
      <c:legendPos val="r"/>
    </c:legend>
    <c:plotVisOnly val="1"/>
    <c:dispBlanksAs val="gap"/>
  </c:chart>
  <c:printSettings>
    <c:headerFooter/>
    <c:pageMargins b="0.75000000000000211" l="0.70000000000000107" r="0.70000000000000107" t="0.75000000000000211" header="0.30000000000000004" footer="0.30000000000000004"/>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8.xml"/></Relationships>
</file>

<file path=xl/drawings/_rels/vmlDrawing1.vml.rels><?xml version="1.0" encoding="UTF-8" standalone="yes"?>
<Relationships xmlns="http://schemas.openxmlformats.org/package/2006/relationships"><Relationship Id="rId8" Type="http://schemas.openxmlformats.org/officeDocument/2006/relationships/image" Target="../media/image8.emf"/><Relationship Id="rId13" Type="http://schemas.openxmlformats.org/officeDocument/2006/relationships/image" Target="../media/image13.emf"/><Relationship Id="rId3" Type="http://schemas.openxmlformats.org/officeDocument/2006/relationships/image" Target="../media/image3.emf"/><Relationship Id="rId7" Type="http://schemas.openxmlformats.org/officeDocument/2006/relationships/image" Target="../media/image7.emf"/><Relationship Id="rId12" Type="http://schemas.openxmlformats.org/officeDocument/2006/relationships/image" Target="../media/image12.emf"/><Relationship Id="rId2" Type="http://schemas.openxmlformats.org/officeDocument/2006/relationships/image" Target="../media/image2.emf"/><Relationship Id="rId1" Type="http://schemas.openxmlformats.org/officeDocument/2006/relationships/image" Target="../media/image1.wmf"/><Relationship Id="rId6" Type="http://schemas.openxmlformats.org/officeDocument/2006/relationships/image" Target="../media/image6.emf"/><Relationship Id="rId11" Type="http://schemas.openxmlformats.org/officeDocument/2006/relationships/image" Target="../media/image11.emf"/><Relationship Id="rId5" Type="http://schemas.openxmlformats.org/officeDocument/2006/relationships/image" Target="../media/image5.emf"/><Relationship Id="rId10" Type="http://schemas.openxmlformats.org/officeDocument/2006/relationships/image" Target="../media/image10.emf"/><Relationship Id="rId4" Type="http://schemas.openxmlformats.org/officeDocument/2006/relationships/image" Target="../media/image4.emf"/><Relationship Id="rId9" Type="http://schemas.openxmlformats.org/officeDocument/2006/relationships/image" Target="../media/image9.emf"/></Relationships>
</file>

<file path=xl/drawings/drawing1.xml><?xml version="1.0" encoding="utf-8"?>
<xdr:wsDr xmlns:xdr="http://schemas.openxmlformats.org/drawingml/2006/spreadsheetDrawing" xmlns:a="http://schemas.openxmlformats.org/drawingml/2006/main">
  <xdr:twoCellAnchor>
    <xdr:from>
      <xdr:col>3</xdr:col>
      <xdr:colOff>371475</xdr:colOff>
      <xdr:row>14</xdr:row>
      <xdr:rowOff>57150</xdr:rowOff>
    </xdr:from>
    <xdr:to>
      <xdr:col>6</xdr:col>
      <xdr:colOff>542925</xdr:colOff>
      <xdr:row>22</xdr:row>
      <xdr:rowOff>133350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371475</xdr:colOff>
      <xdr:row>25</xdr:row>
      <xdr:rowOff>76200</xdr:rowOff>
    </xdr:from>
    <xdr:to>
      <xdr:col>6</xdr:col>
      <xdr:colOff>542925</xdr:colOff>
      <xdr:row>36</xdr:row>
      <xdr:rowOff>152400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209549</xdr:colOff>
      <xdr:row>39</xdr:row>
      <xdr:rowOff>47624</xdr:rowOff>
    </xdr:from>
    <xdr:to>
      <xdr:col>6</xdr:col>
      <xdr:colOff>1514474</xdr:colOff>
      <xdr:row>56</xdr:row>
      <xdr:rowOff>28575</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219075</xdr:colOff>
      <xdr:row>60</xdr:row>
      <xdr:rowOff>57150</xdr:rowOff>
    </xdr:from>
    <xdr:to>
      <xdr:col>6</xdr:col>
      <xdr:colOff>1524000</xdr:colOff>
      <xdr:row>83</xdr:row>
      <xdr:rowOff>19050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228600</xdr:colOff>
      <xdr:row>87</xdr:row>
      <xdr:rowOff>114300</xdr:rowOff>
    </xdr:from>
    <xdr:to>
      <xdr:col>6</xdr:col>
      <xdr:colOff>1533525</xdr:colOff>
      <xdr:row>114</xdr:row>
      <xdr:rowOff>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xdr:col>
      <xdr:colOff>285750</xdr:colOff>
      <xdr:row>118</xdr:row>
      <xdr:rowOff>142874</xdr:rowOff>
    </xdr:from>
    <xdr:to>
      <xdr:col>6</xdr:col>
      <xdr:colOff>1590675</xdr:colOff>
      <xdr:row>134</xdr:row>
      <xdr:rowOff>0</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xdr:col>
      <xdr:colOff>304799</xdr:colOff>
      <xdr:row>138</xdr:row>
      <xdr:rowOff>47626</xdr:rowOff>
    </xdr:from>
    <xdr:to>
      <xdr:col>6</xdr:col>
      <xdr:colOff>1638299</xdr:colOff>
      <xdr:row>148</xdr:row>
      <xdr:rowOff>171450</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571499</xdr:colOff>
      <xdr:row>1</xdr:row>
      <xdr:rowOff>0</xdr:rowOff>
    </xdr:from>
    <xdr:to>
      <xdr:col>16</xdr:col>
      <xdr:colOff>66675</xdr:colOff>
      <xdr:row>31</xdr:row>
      <xdr:rowOff>171450</xdr:rowOff>
    </xdr:to>
    <xdr:graphicFrame macro="[0]!Chart1_Click">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oleObject" Target="../embeddings/oleObject6.bin"/><Relationship Id="rId13" Type="http://schemas.openxmlformats.org/officeDocument/2006/relationships/oleObject" Target="../embeddings/oleObject11.bin"/><Relationship Id="rId3" Type="http://schemas.openxmlformats.org/officeDocument/2006/relationships/oleObject" Target="../embeddings/oleObject1.bin"/><Relationship Id="rId7" Type="http://schemas.openxmlformats.org/officeDocument/2006/relationships/oleObject" Target="../embeddings/oleObject5.bin"/><Relationship Id="rId12" Type="http://schemas.openxmlformats.org/officeDocument/2006/relationships/oleObject" Target="../embeddings/oleObject10.bin"/><Relationship Id="rId2" Type="http://schemas.openxmlformats.org/officeDocument/2006/relationships/vmlDrawing" Target="../drawings/vmlDrawing1.vml"/><Relationship Id="rId16"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oleObject" Target="../embeddings/oleObject4.bin"/><Relationship Id="rId11" Type="http://schemas.openxmlformats.org/officeDocument/2006/relationships/oleObject" Target="../embeddings/oleObject9.bin"/><Relationship Id="rId5" Type="http://schemas.openxmlformats.org/officeDocument/2006/relationships/oleObject" Target="../embeddings/oleObject3.bin"/><Relationship Id="rId15" Type="http://schemas.openxmlformats.org/officeDocument/2006/relationships/oleObject" Target="../embeddings/oleObject13.bin"/><Relationship Id="rId10" Type="http://schemas.openxmlformats.org/officeDocument/2006/relationships/oleObject" Target="../embeddings/oleObject8.bin"/><Relationship Id="rId4" Type="http://schemas.openxmlformats.org/officeDocument/2006/relationships/oleObject" Target="../embeddings/oleObject2.bin"/><Relationship Id="rId9" Type="http://schemas.openxmlformats.org/officeDocument/2006/relationships/oleObject" Target="../embeddings/oleObject7.bin"/><Relationship Id="rId14" Type="http://schemas.openxmlformats.org/officeDocument/2006/relationships/oleObject" Target="../embeddings/oleObject12.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sheetPr codeName="Sheet1" enableFormatConditionsCalculation="0"/>
  <dimension ref="A1:O154"/>
  <sheetViews>
    <sheetView showGridLines="0" tabSelected="1" topLeftCell="A4" zoomScale="90" zoomScaleNormal="90" zoomScaleSheetLayoutView="90" zoomScalePageLayoutView="120" workbookViewId="0">
      <selection activeCell="B33" sqref="B33:B36"/>
    </sheetView>
  </sheetViews>
  <sheetFormatPr defaultColWidth="8.85546875" defaultRowHeight="15"/>
  <cols>
    <col min="1" max="1" width="8" style="5" customWidth="1"/>
    <col min="2" max="2" width="42.7109375" style="7" customWidth="1"/>
    <col min="3" max="3" width="54.42578125" style="54" customWidth="1"/>
    <col min="4" max="5" width="9.42578125" style="5" bestFit="1" customWidth="1"/>
    <col min="6" max="7" width="11.140625" style="180" customWidth="1"/>
    <col min="8" max="9" width="10.140625" style="62" customWidth="1"/>
    <col min="10" max="11" width="13" style="59" customWidth="1"/>
    <col min="12" max="12" width="31.42578125" style="57" customWidth="1"/>
    <col min="13" max="13" width="25.85546875" style="9" customWidth="1"/>
    <col min="14" max="14" width="14" customWidth="1"/>
    <col min="15" max="15" width="20" bestFit="1" customWidth="1"/>
  </cols>
  <sheetData>
    <row r="1" spans="1:15" s="13" customFormat="1" ht="33.75">
      <c r="A1" s="187" t="s">
        <v>304</v>
      </c>
      <c r="B1" s="187"/>
      <c r="C1" s="187"/>
      <c r="D1" s="187"/>
      <c r="E1" s="187"/>
      <c r="F1" s="187"/>
      <c r="G1" s="187"/>
      <c r="H1" s="187"/>
      <c r="I1" s="187"/>
      <c r="J1" s="187"/>
      <c r="K1" s="187"/>
      <c r="L1" s="187"/>
      <c r="M1" s="188"/>
      <c r="N1" s="11"/>
      <c r="O1" s="12"/>
    </row>
    <row r="2" spans="1:15" s="13" customFormat="1" ht="33.75">
      <c r="A2" s="190" t="s">
        <v>315</v>
      </c>
      <c r="B2" s="190"/>
      <c r="C2" s="190"/>
      <c r="D2" s="190"/>
      <c r="E2" s="190"/>
      <c r="F2" s="190"/>
      <c r="G2" s="190"/>
      <c r="H2" s="190"/>
      <c r="I2" s="190"/>
      <c r="J2" s="190"/>
      <c r="K2" s="190"/>
      <c r="L2" s="190"/>
      <c r="M2" s="191"/>
      <c r="N2" s="11"/>
      <c r="O2" s="12"/>
    </row>
    <row r="3" spans="1:15" s="13" customFormat="1" ht="33.75">
      <c r="A3" s="190" t="s">
        <v>318</v>
      </c>
      <c r="B3" s="190"/>
      <c r="C3" s="190"/>
      <c r="D3" s="190"/>
      <c r="E3" s="190"/>
      <c r="F3" s="190"/>
      <c r="G3" s="190"/>
      <c r="H3" s="190"/>
      <c r="I3" s="190"/>
      <c r="J3" s="190"/>
      <c r="K3" s="190"/>
      <c r="L3" s="190"/>
      <c r="M3" s="191"/>
      <c r="N3" s="11"/>
      <c r="O3" s="12"/>
    </row>
    <row r="4" spans="1:15" s="13" customFormat="1" ht="17.25" customHeight="1">
      <c r="A4" s="186"/>
      <c r="B4" s="186"/>
      <c r="C4" s="186"/>
      <c r="D4" s="186"/>
      <c r="E4" s="186"/>
      <c r="F4" s="186"/>
      <c r="G4" s="186"/>
      <c r="H4" s="186"/>
      <c r="I4" s="186"/>
      <c r="J4" s="186"/>
      <c r="K4" s="186"/>
      <c r="L4" s="186"/>
      <c r="M4" s="189"/>
      <c r="N4" s="11"/>
      <c r="O4" s="12"/>
    </row>
    <row r="5" spans="1:15" s="13" customFormat="1" ht="15.75" customHeight="1">
      <c r="A5" s="86" t="s">
        <v>317</v>
      </c>
      <c r="B5" s="87"/>
      <c r="C5" s="51" t="s">
        <v>314</v>
      </c>
      <c r="D5" s="88"/>
      <c r="E5" s="88"/>
      <c r="F5" s="88"/>
      <c r="G5" s="88"/>
      <c r="H5" s="89"/>
      <c r="I5" s="89"/>
      <c r="J5" s="90"/>
      <c r="K5" s="90"/>
      <c r="L5" s="182"/>
      <c r="M5" s="183"/>
      <c r="N5" s="11"/>
      <c r="O5" s="12"/>
    </row>
    <row r="6" spans="1:15" ht="15.75" customHeight="1">
      <c r="A6" s="86" t="s">
        <v>316</v>
      </c>
      <c r="B6" s="91"/>
      <c r="C6" s="51" t="s">
        <v>314</v>
      </c>
      <c r="D6" s="97"/>
      <c r="E6" s="97"/>
      <c r="F6" s="174"/>
      <c r="G6" s="174"/>
      <c r="H6" s="98"/>
      <c r="I6" s="98"/>
      <c r="J6" s="99"/>
      <c r="K6" s="99"/>
      <c r="L6" s="182"/>
      <c r="M6" s="183"/>
      <c r="N6" s="1"/>
      <c r="O6" s="2"/>
    </row>
    <row r="7" spans="1:15" ht="15.75" customHeight="1">
      <c r="A7" s="86" t="s">
        <v>313</v>
      </c>
      <c r="B7" s="91"/>
      <c r="C7" s="51" t="s">
        <v>314</v>
      </c>
      <c r="D7" s="97"/>
      <c r="E7" s="97"/>
      <c r="F7" s="174"/>
      <c r="G7" s="174"/>
      <c r="H7" s="98"/>
      <c r="I7" s="98"/>
      <c r="J7" s="99"/>
      <c r="K7" s="99"/>
      <c r="L7" s="182"/>
      <c r="M7" s="183"/>
      <c r="N7" s="1"/>
      <c r="O7" s="2"/>
    </row>
    <row r="8" spans="1:15" ht="15.75" customHeight="1">
      <c r="A8" s="86" t="s">
        <v>319</v>
      </c>
      <c r="B8" s="91"/>
      <c r="C8" s="51" t="s">
        <v>314</v>
      </c>
      <c r="D8" s="97"/>
      <c r="E8" s="97"/>
      <c r="F8" s="174"/>
      <c r="G8" s="174"/>
      <c r="H8" s="98"/>
      <c r="I8" s="98"/>
      <c r="J8" s="99"/>
      <c r="K8" s="99"/>
      <c r="L8" s="182"/>
      <c r="M8" s="183"/>
      <c r="N8" s="1"/>
      <c r="O8" s="2"/>
    </row>
    <row r="9" spans="1:15" ht="15.75" customHeight="1">
      <c r="A9" s="86" t="s">
        <v>320</v>
      </c>
      <c r="B9" s="91"/>
      <c r="C9" s="51" t="s">
        <v>314</v>
      </c>
      <c r="D9" s="97"/>
      <c r="E9" s="97"/>
      <c r="F9" s="174"/>
      <c r="G9" s="174"/>
      <c r="H9" s="98"/>
      <c r="I9" s="98"/>
      <c r="J9" s="99"/>
      <c r="K9" s="99"/>
      <c r="L9" s="182"/>
      <c r="M9" s="183"/>
      <c r="N9" s="1"/>
      <c r="O9" s="2"/>
    </row>
    <row r="10" spans="1:15" s="6" customFormat="1" ht="18.75">
      <c r="A10" s="100" t="s">
        <v>0</v>
      </c>
      <c r="B10" s="93"/>
      <c r="C10" s="93"/>
      <c r="D10" s="94"/>
      <c r="E10" s="94"/>
      <c r="F10" s="174"/>
      <c r="G10" s="174"/>
      <c r="H10" s="95"/>
      <c r="I10" s="95"/>
      <c r="J10" s="96"/>
      <c r="K10" s="96"/>
      <c r="L10" s="184"/>
      <c r="M10" s="185"/>
      <c r="N10" s="3"/>
      <c r="O10" s="4"/>
    </row>
    <row r="11" spans="1:15" s="8" customFormat="1" ht="38.25">
      <c r="A11" s="111" t="s">
        <v>1</v>
      </c>
      <c r="B11" s="112" t="s">
        <v>20</v>
      </c>
      <c r="C11" s="113" t="s">
        <v>21</v>
      </c>
      <c r="D11" s="171" t="s">
        <v>305</v>
      </c>
      <c r="E11" s="171" t="s">
        <v>306</v>
      </c>
      <c r="F11" s="171" t="s">
        <v>307</v>
      </c>
      <c r="G11" s="171" t="s">
        <v>308</v>
      </c>
      <c r="H11" s="172" t="s">
        <v>309</v>
      </c>
      <c r="I11" s="172" t="s">
        <v>310</v>
      </c>
      <c r="J11" s="173" t="s">
        <v>311</v>
      </c>
      <c r="K11" s="173" t="s">
        <v>312</v>
      </c>
      <c r="L11" s="131" t="s">
        <v>29</v>
      </c>
      <c r="M11" s="181" t="s">
        <v>302</v>
      </c>
      <c r="N11" s="85"/>
    </row>
    <row r="12" spans="1:15" ht="30">
      <c r="A12" s="138" t="s">
        <v>2</v>
      </c>
      <c r="B12" s="139" t="s">
        <v>116</v>
      </c>
      <c r="C12" s="72" t="s">
        <v>117</v>
      </c>
      <c r="D12" s="55">
        <v>3</v>
      </c>
      <c r="E12" s="55">
        <v>1</v>
      </c>
      <c r="F12" s="176" t="str">
        <f>IF(D12="","",IF(D12=4,"Sangat Baik",IF(AND(D12&gt;=3,D12&lt;4),"Baik",IF(AND(D12&gt;=2,D12&lt;3),"cukup",IF(AND(D12&gt;=1,D12&lt;2),"Kurang",IF(AND(D12&gt;=0,D12&lt;1),"Sangat Kurang",""))))))</f>
        <v>Baik</v>
      </c>
      <c r="G12" s="176" t="str">
        <f>IF(E12="","",IF(E12=4,"Sangat Baik",IF(AND(E12&gt;=3,E12&lt;4),"Baik",IF(AND(E12&gt;=2,E12&lt;3),"cukup",IF(AND(E12&gt;=1,E12&lt;2),"Kurang",IF(AND(E12&gt;=0,E12&lt;1),"Sangat Kurang",""))))))</f>
        <v>Kurang</v>
      </c>
      <c r="H12" s="61">
        <v>1.04</v>
      </c>
      <c r="I12" s="61">
        <v>1.04</v>
      </c>
      <c r="J12" s="128">
        <f t="shared" ref="J12:K13" si="0">IFERROR((AVERAGE(D12)*H12),"")</f>
        <v>3.12</v>
      </c>
      <c r="K12" s="128">
        <f t="shared" si="0"/>
        <v>1.04</v>
      </c>
      <c r="L12" s="132"/>
      <c r="M12" s="125"/>
    </row>
    <row r="13" spans="1:15" ht="30">
      <c r="A13" s="138"/>
      <c r="B13" s="139"/>
      <c r="C13" s="72" t="s">
        <v>118</v>
      </c>
      <c r="D13" s="55">
        <v>1</v>
      </c>
      <c r="E13" s="55">
        <v>0</v>
      </c>
      <c r="F13" s="176" t="str">
        <f t="shared" ref="F13:G14" si="1">IF(D13="","",IF(D13=4,"Sangat Baik",IF(AND(D13&gt;=3,D13&lt;4),"Baik",IF(AND(D13&gt;=2,D13&lt;3),"cukup",IF(AND(D13&gt;=1,D13&lt;2),"Kurang",IF(AND(D13&gt;=0,D13&lt;1),"Sangat Kurang",""))))))</f>
        <v>Kurang</v>
      </c>
      <c r="G13" s="176" t="str">
        <f t="shared" si="1"/>
        <v>Sangat Kurang</v>
      </c>
      <c r="H13" s="61">
        <v>1.04</v>
      </c>
      <c r="I13" s="61">
        <v>1.04</v>
      </c>
      <c r="J13" s="128">
        <f t="shared" si="0"/>
        <v>1.04</v>
      </c>
      <c r="K13" s="128">
        <f t="shared" si="0"/>
        <v>0</v>
      </c>
      <c r="L13" s="132"/>
      <c r="M13" s="125"/>
    </row>
    <row r="14" spans="1:15" ht="75">
      <c r="A14" s="73" t="s">
        <v>3</v>
      </c>
      <c r="B14" s="74" t="s">
        <v>119</v>
      </c>
      <c r="C14" s="72" t="s">
        <v>120</v>
      </c>
      <c r="D14" s="55">
        <v>4</v>
      </c>
      <c r="E14" s="55">
        <v>2</v>
      </c>
      <c r="F14" s="176" t="str">
        <f t="shared" si="1"/>
        <v>Sangat Baik</v>
      </c>
      <c r="G14" s="176" t="str">
        <f t="shared" si="1"/>
        <v>cukup</v>
      </c>
      <c r="H14" s="61">
        <v>1.04</v>
      </c>
      <c r="I14" s="61">
        <v>1.04</v>
      </c>
      <c r="J14" s="128">
        <f t="shared" ref="J14:K14" si="2">IFERROR((AVERAGE(D14)*H14),"")</f>
        <v>4.16</v>
      </c>
      <c r="K14" s="128">
        <f t="shared" si="2"/>
        <v>2.08</v>
      </c>
      <c r="L14" s="132"/>
      <c r="M14" s="125"/>
    </row>
    <row r="15" spans="1:15" s="9" customFormat="1">
      <c r="A15" s="192"/>
      <c r="B15" s="193"/>
      <c r="C15" s="121"/>
      <c r="D15" s="122"/>
      <c r="E15" s="122"/>
      <c r="F15" s="177"/>
      <c r="G15" s="177"/>
      <c r="H15" s="105"/>
      <c r="I15" s="105"/>
      <c r="J15" s="106"/>
      <c r="K15" s="106"/>
      <c r="L15" s="194"/>
      <c r="M15" s="194"/>
    </row>
    <row r="16" spans="1:15">
      <c r="A16" s="107"/>
      <c r="B16" s="108"/>
      <c r="C16" s="65" t="s">
        <v>22</v>
      </c>
      <c r="D16" s="56">
        <f>IFERROR(AVERAGE(D12:D14),"")</f>
        <v>2.6666666666666665</v>
      </c>
      <c r="E16" s="56">
        <f>IFERROR(AVERAGE(E12:E14),"")</f>
        <v>1</v>
      </c>
      <c r="F16" s="176" t="str">
        <f t="shared" ref="F16:G16" si="3">IF(D16="","",IF(D16=4,"Sangat Baik",IF(AND(D16&gt;=3,D16&lt;4),"Baik",IF(AND(D16&gt;=2,D16&lt;3),"cukup",IF(AND(D16&gt;=1,D16&lt;2),"Kurang",IF(AND(D16&gt;=0,D16&lt;1),"Sangat Kurang",""))))))</f>
        <v>cukup</v>
      </c>
      <c r="G16" s="176" t="str">
        <f t="shared" si="3"/>
        <v>Kurang</v>
      </c>
      <c r="H16" s="98"/>
      <c r="I16" s="98"/>
      <c r="J16" s="99"/>
      <c r="K16" s="99"/>
      <c r="L16" s="144"/>
      <c r="M16" s="144"/>
    </row>
    <row r="17" spans="1:13">
      <c r="A17" s="107"/>
      <c r="B17" s="108"/>
      <c r="C17" s="65" t="s">
        <v>71</v>
      </c>
      <c r="D17" s="110"/>
      <c r="E17" s="110"/>
      <c r="F17" s="178"/>
      <c r="G17" s="178"/>
      <c r="H17" s="56">
        <f>SUM(H12:H14)</f>
        <v>3.12</v>
      </c>
      <c r="I17" s="56">
        <f>SUM(I12:I14)</f>
        <v>3.12</v>
      </c>
      <c r="J17" s="129">
        <f>SUM(J12:J14)</f>
        <v>8.32</v>
      </c>
      <c r="K17" s="129">
        <f>SUM(K12:K14)</f>
        <v>3.12</v>
      </c>
      <c r="L17" s="144"/>
      <c r="M17" s="144"/>
    </row>
    <row r="18" spans="1:13" s="10" customFormat="1">
      <c r="A18" s="107"/>
      <c r="B18" s="108"/>
      <c r="C18" s="109"/>
      <c r="D18" s="107"/>
      <c r="E18" s="107"/>
      <c r="F18" s="178"/>
      <c r="G18" s="178"/>
      <c r="H18" s="98"/>
      <c r="I18" s="98"/>
      <c r="J18" s="99"/>
      <c r="K18" s="99"/>
      <c r="L18" s="144"/>
      <c r="M18" s="144"/>
    </row>
    <row r="19" spans="1:13" ht="18.75">
      <c r="A19" s="100" t="s">
        <v>26</v>
      </c>
      <c r="B19" s="108"/>
      <c r="C19" s="91"/>
      <c r="D19" s="107"/>
      <c r="E19" s="107"/>
      <c r="F19" s="178"/>
      <c r="G19" s="178"/>
      <c r="H19" s="98"/>
      <c r="I19" s="98"/>
      <c r="J19" s="99"/>
      <c r="K19" s="99"/>
      <c r="L19" s="144"/>
      <c r="M19" s="144"/>
    </row>
    <row r="20" spans="1:13" ht="45">
      <c r="A20" s="111" t="s">
        <v>1</v>
      </c>
      <c r="B20" s="112" t="s">
        <v>20</v>
      </c>
      <c r="C20" s="113" t="s">
        <v>21</v>
      </c>
      <c r="D20" s="171" t="s">
        <v>305</v>
      </c>
      <c r="E20" s="171" t="s">
        <v>306</v>
      </c>
      <c r="F20" s="175" t="s">
        <v>307</v>
      </c>
      <c r="G20" s="175" t="s">
        <v>308</v>
      </c>
      <c r="H20" s="172" t="s">
        <v>309</v>
      </c>
      <c r="I20" s="172" t="s">
        <v>310</v>
      </c>
      <c r="J20" s="173" t="s">
        <v>311</v>
      </c>
      <c r="K20" s="173" t="s">
        <v>312</v>
      </c>
      <c r="L20" s="131" t="s">
        <v>29</v>
      </c>
      <c r="M20" s="124" t="s">
        <v>302</v>
      </c>
    </row>
    <row r="21" spans="1:13" ht="66.75" customHeight="1">
      <c r="A21" s="73" t="s">
        <v>4</v>
      </c>
      <c r="B21" s="74" t="s">
        <v>121</v>
      </c>
      <c r="C21" s="72" t="s">
        <v>122</v>
      </c>
      <c r="D21" s="55">
        <v>1</v>
      </c>
      <c r="E21" s="55">
        <v>1</v>
      </c>
      <c r="F21" s="176" t="str">
        <f t="shared" ref="F21:G26" si="4">IF(D21="","",IF(D21=4,"Sangat Baik",IF(AND(D21&gt;=3,D21&lt;4),"Baik",IF(AND(D21&gt;=2,D21&lt;3),"cukup",IF(AND(D21&gt;=1,D21&lt;2),"Kurang",IF(AND(D21&gt;=0,D21&lt;1),"Sangat Kurang",""))))))</f>
        <v>Kurang</v>
      </c>
      <c r="G21" s="176" t="str">
        <f t="shared" si="4"/>
        <v>Kurang</v>
      </c>
      <c r="H21" s="61">
        <v>1.39</v>
      </c>
      <c r="I21" s="61">
        <v>1.39</v>
      </c>
      <c r="J21" s="128">
        <f t="shared" ref="J21:K26" si="5">IFERROR((AVERAGE(D21)*H21),"")</f>
        <v>1.39</v>
      </c>
      <c r="K21" s="128">
        <f t="shared" si="5"/>
        <v>1.39</v>
      </c>
      <c r="L21" s="132"/>
      <c r="M21" s="125"/>
    </row>
    <row r="22" spans="1:13" ht="27" customHeight="1">
      <c r="A22" s="73" t="s">
        <v>5</v>
      </c>
      <c r="B22" s="74" t="s">
        <v>123</v>
      </c>
      <c r="C22" s="72" t="s">
        <v>124</v>
      </c>
      <c r="D22" s="55">
        <v>2</v>
      </c>
      <c r="E22" s="55">
        <v>2</v>
      </c>
      <c r="F22" s="176" t="str">
        <f t="shared" si="4"/>
        <v>cukup</v>
      </c>
      <c r="G22" s="176" t="str">
        <f t="shared" si="4"/>
        <v>cukup</v>
      </c>
      <c r="H22" s="61">
        <v>0.69</v>
      </c>
      <c r="I22" s="61">
        <v>0.69</v>
      </c>
      <c r="J22" s="128">
        <f t="shared" si="5"/>
        <v>1.38</v>
      </c>
      <c r="K22" s="128">
        <f t="shared" si="5"/>
        <v>1.38</v>
      </c>
      <c r="L22" s="132"/>
      <c r="M22" s="125"/>
    </row>
    <row r="23" spans="1:13" ht="51.75" customHeight="1">
      <c r="A23" s="73" t="s">
        <v>6</v>
      </c>
      <c r="B23" s="74" t="s">
        <v>125</v>
      </c>
      <c r="C23" s="72" t="s">
        <v>126</v>
      </c>
      <c r="D23" s="55">
        <v>1</v>
      </c>
      <c r="E23" s="55">
        <v>1</v>
      </c>
      <c r="F23" s="176" t="str">
        <f t="shared" si="4"/>
        <v>Kurang</v>
      </c>
      <c r="G23" s="176" t="str">
        <f t="shared" si="4"/>
        <v>Kurang</v>
      </c>
      <c r="H23" s="61">
        <v>1.39</v>
      </c>
      <c r="I23" s="61">
        <v>1.39</v>
      </c>
      <c r="J23" s="128">
        <f t="shared" si="5"/>
        <v>1.39</v>
      </c>
      <c r="K23" s="128">
        <f t="shared" si="5"/>
        <v>1.39</v>
      </c>
      <c r="L23" s="132"/>
      <c r="M23" s="125"/>
    </row>
    <row r="24" spans="1:13" ht="81" customHeight="1">
      <c r="A24" s="75" t="s">
        <v>7</v>
      </c>
      <c r="B24" s="76" t="s">
        <v>127</v>
      </c>
      <c r="C24" s="72" t="s">
        <v>128</v>
      </c>
      <c r="D24" s="55">
        <v>3</v>
      </c>
      <c r="E24" s="55">
        <v>3</v>
      </c>
      <c r="F24" s="176" t="str">
        <f t="shared" ref="F24:G25" si="6">IF(D24="","",IF(D24=4,"Sangat Baik",IF(AND(D24&gt;=3,D24&lt;4),"Baik",IF(AND(D24&gt;=2,D24&lt;3),"cukup",IF(AND(D24&gt;=1,D24&lt;2),"Kurang",IF(AND(D24&gt;=0,D24&lt;1),"Sangat Kurang",""))))))</f>
        <v>Baik</v>
      </c>
      <c r="G24" s="176" t="str">
        <f t="shared" si="6"/>
        <v>Baik</v>
      </c>
      <c r="H24" s="61">
        <v>1.39</v>
      </c>
      <c r="I24" s="61">
        <v>1.39</v>
      </c>
      <c r="J24" s="128">
        <f t="shared" si="5"/>
        <v>4.17</v>
      </c>
      <c r="K24" s="128">
        <f t="shared" si="5"/>
        <v>4.17</v>
      </c>
      <c r="L24" s="132"/>
      <c r="M24" s="125"/>
    </row>
    <row r="25" spans="1:13" ht="120">
      <c r="A25" s="75">
        <v>2.5</v>
      </c>
      <c r="B25" s="76" t="s">
        <v>129</v>
      </c>
      <c r="C25" s="72" t="s">
        <v>130</v>
      </c>
      <c r="D25" s="55">
        <v>3</v>
      </c>
      <c r="E25" s="55">
        <v>3</v>
      </c>
      <c r="F25" s="176" t="str">
        <f t="shared" si="6"/>
        <v>Baik</v>
      </c>
      <c r="G25" s="176" t="str">
        <f t="shared" si="6"/>
        <v>Baik</v>
      </c>
      <c r="H25" s="61">
        <v>0.69</v>
      </c>
      <c r="I25" s="61">
        <v>0.69</v>
      </c>
      <c r="J25" s="128">
        <f t="shared" si="5"/>
        <v>2.0699999999999998</v>
      </c>
      <c r="K25" s="128">
        <f t="shared" si="5"/>
        <v>2.0699999999999998</v>
      </c>
      <c r="L25" s="132"/>
      <c r="M25" s="125"/>
    </row>
    <row r="26" spans="1:13" ht="120">
      <c r="A26" s="75">
        <v>2.6</v>
      </c>
      <c r="B26" s="76" t="s">
        <v>131</v>
      </c>
      <c r="C26" s="72" t="s">
        <v>132</v>
      </c>
      <c r="D26" s="55">
        <v>3</v>
      </c>
      <c r="E26" s="55">
        <v>3</v>
      </c>
      <c r="F26" s="176" t="str">
        <f t="shared" si="4"/>
        <v>Baik</v>
      </c>
      <c r="G26" s="176" t="str">
        <f t="shared" si="4"/>
        <v>Baik</v>
      </c>
      <c r="H26" s="61">
        <v>0.69</v>
      </c>
      <c r="I26" s="61">
        <v>0.69</v>
      </c>
      <c r="J26" s="128">
        <f t="shared" si="5"/>
        <v>2.0699999999999998</v>
      </c>
      <c r="K26" s="128">
        <f t="shared" si="5"/>
        <v>2.0699999999999998</v>
      </c>
      <c r="L26" s="132"/>
      <c r="M26" s="125"/>
    </row>
    <row r="27" spans="1:13" s="9" customFormat="1">
      <c r="A27" s="101"/>
      <c r="B27" s="102"/>
      <c r="C27" s="103"/>
      <c r="D27" s="104"/>
      <c r="E27" s="104"/>
      <c r="F27" s="177"/>
      <c r="G27" s="177"/>
      <c r="H27" s="105"/>
      <c r="I27" s="105"/>
      <c r="J27" s="106"/>
      <c r="K27" s="106"/>
      <c r="L27" s="144"/>
      <c r="M27" s="144"/>
    </row>
    <row r="28" spans="1:13">
      <c r="A28" s="107"/>
      <c r="B28" s="108"/>
      <c r="C28" s="52" t="s">
        <v>22</v>
      </c>
      <c r="D28" s="56">
        <f>IFERROR(AVERAGE(D21:D26),"")</f>
        <v>2.1666666666666665</v>
      </c>
      <c r="E28" s="56">
        <f>IFERROR(AVERAGE(E21:E26),"")</f>
        <v>2.1666666666666665</v>
      </c>
      <c r="F28" s="176" t="str">
        <f t="shared" ref="F28:G28" si="7">IF(D28="","",IF(D28=4,"Sangat Baik",IF(AND(D28&gt;=3,D28&lt;4),"Baik",IF(AND(D28&gt;=2,D28&lt;3),"cukup",IF(AND(D28&gt;=1,D28&lt;2),"Kurang",IF(AND(D28&gt;=0,D28&lt;1),"Sangat Kurang",""))))))</f>
        <v>cukup</v>
      </c>
      <c r="G28" s="176" t="str">
        <f t="shared" si="7"/>
        <v>cukup</v>
      </c>
      <c r="H28" s="98"/>
      <c r="I28" s="98"/>
      <c r="J28" s="99"/>
      <c r="K28" s="99"/>
      <c r="L28" s="144"/>
      <c r="M28" s="144"/>
    </row>
    <row r="29" spans="1:13">
      <c r="A29" s="107"/>
      <c r="B29" s="108"/>
      <c r="C29" s="65" t="s">
        <v>71</v>
      </c>
      <c r="D29" s="110"/>
      <c r="E29" s="110"/>
      <c r="F29" s="178"/>
      <c r="G29" s="178"/>
      <c r="H29" s="56">
        <f>SUM(H21:H26)</f>
        <v>6.2399999999999984</v>
      </c>
      <c r="I29" s="56">
        <f>SUM(I21:I26)</f>
        <v>6.2399999999999984</v>
      </c>
      <c r="J29" s="130">
        <f>SUM(J21:J26)</f>
        <v>12.469999999999999</v>
      </c>
      <c r="K29" s="130">
        <f>SUM(K21:K26)</f>
        <v>12.469999999999999</v>
      </c>
      <c r="L29" s="144"/>
      <c r="M29" s="144"/>
    </row>
    <row r="30" spans="1:13" s="10" customFormat="1">
      <c r="A30" s="107"/>
      <c r="B30" s="108"/>
      <c r="C30" s="109"/>
      <c r="D30" s="107"/>
      <c r="E30" s="107"/>
      <c r="F30" s="178"/>
      <c r="G30" s="178"/>
      <c r="H30" s="98"/>
      <c r="I30" s="98"/>
      <c r="J30" s="99"/>
      <c r="K30" s="99"/>
      <c r="L30" s="144"/>
      <c r="M30" s="144"/>
    </row>
    <row r="31" spans="1:13" ht="18.75">
      <c r="A31" s="92" t="s">
        <v>8</v>
      </c>
      <c r="B31" s="108"/>
      <c r="C31" s="91"/>
      <c r="D31" s="107"/>
      <c r="E31" s="107"/>
      <c r="F31" s="178"/>
      <c r="G31" s="178"/>
      <c r="H31" s="98"/>
      <c r="I31" s="98"/>
      <c r="J31" s="99"/>
      <c r="K31" s="99"/>
      <c r="L31" s="144"/>
      <c r="M31" s="144"/>
    </row>
    <row r="32" spans="1:13" ht="45">
      <c r="A32" s="14" t="s">
        <v>1</v>
      </c>
      <c r="B32" s="66" t="s">
        <v>20</v>
      </c>
      <c r="C32" s="67" t="s">
        <v>21</v>
      </c>
      <c r="D32" s="171" t="s">
        <v>305</v>
      </c>
      <c r="E32" s="171" t="s">
        <v>306</v>
      </c>
      <c r="F32" s="175" t="s">
        <v>307</v>
      </c>
      <c r="G32" s="175" t="s">
        <v>308</v>
      </c>
      <c r="H32" s="172" t="s">
        <v>309</v>
      </c>
      <c r="I32" s="172" t="s">
        <v>310</v>
      </c>
      <c r="J32" s="173" t="s">
        <v>311</v>
      </c>
      <c r="K32" s="173" t="s">
        <v>312</v>
      </c>
      <c r="L32" s="131" t="s">
        <v>29</v>
      </c>
      <c r="M32" s="124" t="s">
        <v>302</v>
      </c>
    </row>
    <row r="33" spans="1:13" ht="89.25" customHeight="1">
      <c r="A33" s="145" t="s">
        <v>9</v>
      </c>
      <c r="B33" s="142" t="s">
        <v>133</v>
      </c>
      <c r="C33" s="72" t="s">
        <v>134</v>
      </c>
      <c r="D33" s="55">
        <v>1</v>
      </c>
      <c r="E33" s="55">
        <v>1</v>
      </c>
      <c r="F33" s="176" t="str">
        <f>IF(D33="","",IF(D33=4,"Sangat Baik",IF(AND(D33&gt;=3,D33&lt;4),"Baik",IF(AND(D33&gt;=2,D33&lt;3),"cukup",IF(AND(D33&gt;=1,D33&lt;2),"Kurang",IF(AND(D33&gt;=0,D33&lt;1),"Sangat Kurang",""))))))</f>
        <v>Kurang</v>
      </c>
      <c r="G33" s="176" t="str">
        <f>IF(E33="","",IF(E33=4,"Sangat Baik",IF(AND(E33&gt;=3,E33&lt;4),"Baik",IF(AND(E33&gt;=2,E33&lt;3),"cukup",IF(AND(E33&gt;=1,E33&lt;2),"Kurang",IF(AND(E33&gt;=0,E33&lt;1),"Sangat Kurang",""))))))</f>
        <v>Kurang</v>
      </c>
      <c r="H33" s="61">
        <v>1.95</v>
      </c>
      <c r="I33" s="61">
        <v>1.95</v>
      </c>
      <c r="J33" s="128">
        <f t="shared" ref="J33:K49" si="8">IFERROR((AVERAGE(D33)*H33),"")</f>
        <v>1.95</v>
      </c>
      <c r="K33" s="128">
        <f t="shared" si="8"/>
        <v>1.95</v>
      </c>
      <c r="L33" s="132"/>
      <c r="M33" s="125"/>
    </row>
    <row r="34" spans="1:13" ht="66" customHeight="1">
      <c r="A34" s="146"/>
      <c r="B34" s="143"/>
      <c r="C34" s="72" t="s">
        <v>135</v>
      </c>
      <c r="D34" s="55">
        <v>4</v>
      </c>
      <c r="E34" s="55">
        <v>4</v>
      </c>
      <c r="F34" s="176" t="str">
        <f t="shared" ref="F34:G49" si="9">IF(D34="","",IF(D34=4,"Sangat Baik",IF(AND(D34&gt;=3,D34&lt;4),"Baik",IF(AND(D34&gt;=2,D34&lt;3),"cukup",IF(AND(D34&gt;=1,D34&lt;2),"Kurang",IF(AND(D34&gt;=0,D34&lt;1),"Sangat Kurang",""))))))</f>
        <v>Sangat Baik</v>
      </c>
      <c r="G34" s="176" t="str">
        <f t="shared" si="9"/>
        <v>Sangat Baik</v>
      </c>
      <c r="H34" s="61">
        <v>0.65</v>
      </c>
      <c r="I34" s="61">
        <v>0.65</v>
      </c>
      <c r="J34" s="128">
        <f t="shared" si="8"/>
        <v>2.6</v>
      </c>
      <c r="K34" s="128">
        <f t="shared" si="8"/>
        <v>2.6</v>
      </c>
      <c r="L34" s="132"/>
      <c r="M34" s="125"/>
    </row>
    <row r="35" spans="1:13" ht="175.5" customHeight="1">
      <c r="A35" s="146"/>
      <c r="B35" s="143"/>
      <c r="C35" s="72" t="s">
        <v>136</v>
      </c>
      <c r="D35" s="55">
        <v>4</v>
      </c>
      <c r="E35" s="55">
        <v>4</v>
      </c>
      <c r="F35" s="176" t="str">
        <f t="shared" si="9"/>
        <v>Sangat Baik</v>
      </c>
      <c r="G35" s="176" t="str">
        <f t="shared" si="9"/>
        <v>Sangat Baik</v>
      </c>
      <c r="H35" s="61">
        <v>0.65</v>
      </c>
      <c r="I35" s="61">
        <v>0.65</v>
      </c>
      <c r="J35" s="128">
        <f t="shared" si="8"/>
        <v>2.6</v>
      </c>
      <c r="K35" s="128">
        <f t="shared" si="8"/>
        <v>2.6</v>
      </c>
      <c r="L35" s="132"/>
      <c r="M35" s="125"/>
    </row>
    <row r="36" spans="1:13" ht="30">
      <c r="A36" s="146"/>
      <c r="B36" s="143"/>
      <c r="C36" s="72" t="s">
        <v>137</v>
      </c>
      <c r="D36" s="55">
        <v>4</v>
      </c>
      <c r="E36" s="55">
        <v>4</v>
      </c>
      <c r="F36" s="176" t="str">
        <f t="shared" si="9"/>
        <v>Sangat Baik</v>
      </c>
      <c r="G36" s="176" t="str">
        <f t="shared" si="9"/>
        <v>Sangat Baik</v>
      </c>
      <c r="H36" s="61">
        <v>1.3</v>
      </c>
      <c r="I36" s="61">
        <v>1.3</v>
      </c>
      <c r="J36" s="128">
        <f t="shared" si="8"/>
        <v>5.2</v>
      </c>
      <c r="K36" s="128">
        <f t="shared" si="8"/>
        <v>5.2</v>
      </c>
      <c r="L36" s="132"/>
      <c r="M36" s="125"/>
    </row>
    <row r="37" spans="1:13" ht="45">
      <c r="A37" s="146"/>
      <c r="B37" s="74" t="s">
        <v>138</v>
      </c>
      <c r="C37" s="72" t="s">
        <v>139</v>
      </c>
      <c r="D37" s="55">
        <v>4</v>
      </c>
      <c r="E37" s="55">
        <v>4</v>
      </c>
      <c r="F37" s="176" t="str">
        <f t="shared" ref="F37:G37" si="10">IF(D37="","",IF(D37=4,"Sangat Baik",IF(AND(D37&gt;=3,D37&lt;4),"Baik",IF(AND(D37&gt;=2,D37&lt;3),"cukup",IF(AND(D37&gt;=1,D37&lt;2),"Kurang",IF(AND(D37&gt;=0,D37&lt;1),"Sangat Kurang",""))))))</f>
        <v>Sangat Baik</v>
      </c>
      <c r="G37" s="176" t="str">
        <f t="shared" si="10"/>
        <v>Sangat Baik</v>
      </c>
      <c r="H37" s="61">
        <v>0.65</v>
      </c>
      <c r="I37" s="61">
        <v>0.65</v>
      </c>
      <c r="J37" s="128">
        <f t="shared" si="8"/>
        <v>2.6</v>
      </c>
      <c r="K37" s="128">
        <f t="shared" si="8"/>
        <v>2.6</v>
      </c>
      <c r="L37" s="132"/>
      <c r="M37" s="125"/>
    </row>
    <row r="38" spans="1:13" ht="77.25" customHeight="1">
      <c r="A38" s="146"/>
      <c r="B38" s="74" t="s">
        <v>140</v>
      </c>
      <c r="C38" s="72" t="s">
        <v>141</v>
      </c>
      <c r="D38" s="55">
        <v>2</v>
      </c>
      <c r="E38" s="55">
        <v>2</v>
      </c>
      <c r="F38" s="176" t="str">
        <f t="shared" ref="F38:G40" si="11">IF(D38="","",IF(D38=4,"Sangat Baik",IF(AND(D38&gt;=3,D38&lt;4),"Baik",IF(AND(D38&gt;=2,D38&lt;3),"cukup",IF(AND(D38&gt;=1,D38&lt;2),"Kurang",IF(AND(D38&gt;=0,D38&lt;1),"Sangat Kurang",""))))))</f>
        <v>cukup</v>
      </c>
      <c r="G38" s="176" t="str">
        <f t="shared" si="11"/>
        <v>cukup</v>
      </c>
      <c r="H38" s="61">
        <v>1.3</v>
      </c>
      <c r="I38" s="61">
        <v>1.3</v>
      </c>
      <c r="J38" s="128">
        <f t="shared" si="8"/>
        <v>2.6</v>
      </c>
      <c r="K38" s="128">
        <f t="shared" si="8"/>
        <v>2.6</v>
      </c>
      <c r="L38" s="132"/>
      <c r="M38" s="125"/>
    </row>
    <row r="39" spans="1:13" ht="165">
      <c r="A39" s="146"/>
      <c r="B39" s="142" t="s">
        <v>142</v>
      </c>
      <c r="C39" s="72" t="s">
        <v>143</v>
      </c>
      <c r="D39" s="55">
        <v>2</v>
      </c>
      <c r="E39" s="55">
        <v>2</v>
      </c>
      <c r="F39" s="176" t="str">
        <f t="shared" si="11"/>
        <v>cukup</v>
      </c>
      <c r="G39" s="176" t="str">
        <f t="shared" si="11"/>
        <v>cukup</v>
      </c>
      <c r="H39" s="61">
        <v>1.3</v>
      </c>
      <c r="I39" s="61">
        <v>1.3</v>
      </c>
      <c r="J39" s="128">
        <f t="shared" si="8"/>
        <v>2.6</v>
      </c>
      <c r="K39" s="128">
        <f t="shared" si="8"/>
        <v>2.6</v>
      </c>
      <c r="L39" s="132"/>
      <c r="M39" s="125"/>
    </row>
    <row r="40" spans="1:13" ht="123.75" customHeight="1">
      <c r="A40" s="151"/>
      <c r="B40" s="152"/>
      <c r="C40" s="72" t="s">
        <v>144</v>
      </c>
      <c r="D40" s="55">
        <v>4</v>
      </c>
      <c r="E40" s="55">
        <v>4</v>
      </c>
      <c r="F40" s="176" t="str">
        <f t="shared" si="11"/>
        <v>Sangat Baik</v>
      </c>
      <c r="G40" s="176" t="str">
        <f t="shared" si="11"/>
        <v>Sangat Baik</v>
      </c>
      <c r="H40" s="61">
        <v>0.65</v>
      </c>
      <c r="I40" s="61">
        <v>0.65</v>
      </c>
      <c r="J40" s="128">
        <f t="shared" si="8"/>
        <v>2.6</v>
      </c>
      <c r="K40" s="128">
        <f t="shared" si="8"/>
        <v>2.6</v>
      </c>
      <c r="L40" s="132"/>
      <c r="M40" s="125"/>
    </row>
    <row r="41" spans="1:13" ht="180">
      <c r="A41" s="145" t="s">
        <v>10</v>
      </c>
      <c r="B41" s="142" t="s">
        <v>145</v>
      </c>
      <c r="C41" s="72" t="s">
        <v>146</v>
      </c>
      <c r="D41" s="55">
        <v>2</v>
      </c>
      <c r="E41" s="55">
        <v>2</v>
      </c>
      <c r="F41" s="176" t="str">
        <f t="shared" si="9"/>
        <v>cukup</v>
      </c>
      <c r="G41" s="176" t="str">
        <f t="shared" si="9"/>
        <v>cukup</v>
      </c>
      <c r="H41" s="61">
        <v>0.65</v>
      </c>
      <c r="I41" s="61">
        <v>0.65</v>
      </c>
      <c r="J41" s="128">
        <f t="shared" si="8"/>
        <v>1.3</v>
      </c>
      <c r="K41" s="128">
        <f t="shared" si="8"/>
        <v>1.3</v>
      </c>
      <c r="L41" s="132"/>
      <c r="M41" s="125"/>
    </row>
    <row r="42" spans="1:13" ht="174.75" customHeight="1">
      <c r="A42" s="146"/>
      <c r="B42" s="143"/>
      <c r="C42" s="72" t="s">
        <v>147</v>
      </c>
      <c r="D42" s="55">
        <v>2</v>
      </c>
      <c r="E42" s="55">
        <v>2</v>
      </c>
      <c r="F42" s="176" t="str">
        <f t="shared" si="9"/>
        <v>cukup</v>
      </c>
      <c r="G42" s="176" t="str">
        <f t="shared" si="9"/>
        <v>cukup</v>
      </c>
      <c r="H42" s="61">
        <v>0.65</v>
      </c>
      <c r="I42" s="61">
        <v>0.65</v>
      </c>
      <c r="J42" s="128">
        <f t="shared" si="8"/>
        <v>1.3</v>
      </c>
      <c r="K42" s="128">
        <f t="shared" si="8"/>
        <v>1.3</v>
      </c>
      <c r="L42" s="132"/>
      <c r="M42" s="125"/>
    </row>
    <row r="43" spans="1:13" ht="39" customHeight="1">
      <c r="A43" s="147" t="s">
        <v>11</v>
      </c>
      <c r="B43" s="149" t="s">
        <v>148</v>
      </c>
      <c r="C43" s="137" t="s">
        <v>149</v>
      </c>
      <c r="D43" s="55">
        <v>3</v>
      </c>
      <c r="E43" s="55">
        <v>3</v>
      </c>
      <c r="F43" s="176" t="str">
        <f t="shared" si="9"/>
        <v>Baik</v>
      </c>
      <c r="G43" s="176" t="str">
        <f t="shared" si="9"/>
        <v>Baik</v>
      </c>
      <c r="H43" s="61">
        <v>0.65</v>
      </c>
      <c r="I43" s="61">
        <v>0.65</v>
      </c>
      <c r="J43" s="128">
        <f t="shared" si="8"/>
        <v>1.9500000000000002</v>
      </c>
      <c r="K43" s="128">
        <f t="shared" si="8"/>
        <v>1.9500000000000002</v>
      </c>
      <c r="L43" s="132"/>
      <c r="M43" s="125"/>
    </row>
    <row r="44" spans="1:13" ht="90">
      <c r="A44" s="148"/>
      <c r="B44" s="150"/>
      <c r="C44" s="137" t="s">
        <v>150</v>
      </c>
      <c r="D44" s="55">
        <v>3</v>
      </c>
      <c r="E44" s="55">
        <v>3</v>
      </c>
      <c r="F44" s="176" t="str">
        <f t="shared" si="9"/>
        <v>Baik</v>
      </c>
      <c r="G44" s="176" t="str">
        <f t="shared" si="9"/>
        <v>Baik</v>
      </c>
      <c r="H44" s="61">
        <v>0.65</v>
      </c>
      <c r="I44" s="61">
        <v>0.65</v>
      </c>
      <c r="J44" s="128">
        <f t="shared" si="8"/>
        <v>1.9500000000000002</v>
      </c>
      <c r="K44" s="128">
        <f t="shared" si="8"/>
        <v>1.9500000000000002</v>
      </c>
      <c r="L44" s="132"/>
      <c r="M44" s="125"/>
    </row>
    <row r="45" spans="1:13" ht="75">
      <c r="A45" s="148"/>
      <c r="B45" s="150"/>
      <c r="C45" s="137" t="s">
        <v>151</v>
      </c>
      <c r="D45" s="55">
        <v>3</v>
      </c>
      <c r="E45" s="55">
        <v>3</v>
      </c>
      <c r="F45" s="176" t="str">
        <f t="shared" si="9"/>
        <v>Baik</v>
      </c>
      <c r="G45" s="176" t="str">
        <f t="shared" si="9"/>
        <v>Baik</v>
      </c>
      <c r="H45" s="61">
        <v>1.3</v>
      </c>
      <c r="I45" s="61">
        <v>1.3</v>
      </c>
      <c r="J45" s="128">
        <f t="shared" si="8"/>
        <v>3.9000000000000004</v>
      </c>
      <c r="K45" s="128">
        <f t="shared" si="8"/>
        <v>3.9000000000000004</v>
      </c>
      <c r="L45" s="132"/>
      <c r="M45" s="125"/>
    </row>
    <row r="46" spans="1:13" ht="75">
      <c r="A46" s="148"/>
      <c r="B46" s="150"/>
      <c r="C46" s="137" t="s">
        <v>152</v>
      </c>
      <c r="D46" s="55">
        <v>4</v>
      </c>
      <c r="E46" s="55">
        <v>4</v>
      </c>
      <c r="F46" s="176" t="str">
        <f t="shared" si="9"/>
        <v>Sangat Baik</v>
      </c>
      <c r="G46" s="176" t="str">
        <f t="shared" si="9"/>
        <v>Sangat Baik</v>
      </c>
      <c r="H46" s="61">
        <v>1.3</v>
      </c>
      <c r="I46" s="61">
        <v>1.3</v>
      </c>
      <c r="J46" s="128">
        <f t="shared" si="8"/>
        <v>5.2</v>
      </c>
      <c r="K46" s="128">
        <f t="shared" si="8"/>
        <v>5.2</v>
      </c>
      <c r="L46" s="132"/>
      <c r="M46" s="125"/>
    </row>
    <row r="47" spans="1:13" ht="75">
      <c r="A47" s="153"/>
      <c r="B47" s="154"/>
      <c r="C47" s="137" t="s">
        <v>153</v>
      </c>
      <c r="D47" s="55">
        <v>4</v>
      </c>
      <c r="E47" s="55">
        <v>4</v>
      </c>
      <c r="F47" s="176" t="str">
        <f t="shared" si="9"/>
        <v>Sangat Baik</v>
      </c>
      <c r="G47" s="176" t="str">
        <f t="shared" si="9"/>
        <v>Sangat Baik</v>
      </c>
      <c r="H47" s="61">
        <v>0.65</v>
      </c>
      <c r="I47" s="61">
        <v>0.65</v>
      </c>
      <c r="J47" s="128">
        <f t="shared" si="8"/>
        <v>2.6</v>
      </c>
      <c r="K47" s="128">
        <f t="shared" si="8"/>
        <v>2.6</v>
      </c>
      <c r="L47" s="132"/>
      <c r="M47" s="125"/>
    </row>
    <row r="48" spans="1:13" ht="120">
      <c r="A48" s="147" t="s">
        <v>12</v>
      </c>
      <c r="B48" s="149" t="s">
        <v>154</v>
      </c>
      <c r="C48" s="137" t="s">
        <v>155</v>
      </c>
      <c r="D48" s="55">
        <v>3</v>
      </c>
      <c r="E48" s="55">
        <v>3</v>
      </c>
      <c r="F48" s="176" t="str">
        <f t="shared" si="9"/>
        <v>Baik</v>
      </c>
      <c r="G48" s="176" t="str">
        <f t="shared" si="9"/>
        <v>Baik</v>
      </c>
      <c r="H48" s="61">
        <v>0.65</v>
      </c>
      <c r="I48" s="61">
        <v>0.65</v>
      </c>
      <c r="J48" s="128">
        <f t="shared" si="8"/>
        <v>1.9500000000000002</v>
      </c>
      <c r="K48" s="128">
        <f t="shared" si="8"/>
        <v>1.9500000000000002</v>
      </c>
      <c r="L48" s="132"/>
      <c r="M48" s="125"/>
    </row>
    <row r="49" spans="1:13" ht="135">
      <c r="A49" s="148"/>
      <c r="B49" s="150"/>
      <c r="C49" s="137" t="s">
        <v>156</v>
      </c>
      <c r="D49" s="55">
        <v>3</v>
      </c>
      <c r="E49" s="55">
        <v>3</v>
      </c>
      <c r="F49" s="176" t="str">
        <f t="shared" si="9"/>
        <v>Baik</v>
      </c>
      <c r="G49" s="176" t="str">
        <f t="shared" si="9"/>
        <v>Baik</v>
      </c>
      <c r="H49" s="61">
        <v>0.65</v>
      </c>
      <c r="I49" s="61">
        <v>0.65</v>
      </c>
      <c r="J49" s="128">
        <f t="shared" si="8"/>
        <v>1.9500000000000002</v>
      </c>
      <c r="K49" s="128">
        <f t="shared" si="8"/>
        <v>1.9500000000000002</v>
      </c>
      <c r="L49" s="132"/>
      <c r="M49" s="125"/>
    </row>
    <row r="50" spans="1:13" ht="9.75" customHeight="1">
      <c r="A50" s="116"/>
      <c r="B50" s="117"/>
      <c r="C50" s="121"/>
      <c r="D50" s="122"/>
      <c r="E50" s="122"/>
      <c r="F50" s="178"/>
      <c r="G50" s="178"/>
      <c r="H50" s="98"/>
      <c r="I50" s="98"/>
      <c r="J50" s="99"/>
      <c r="K50" s="99"/>
      <c r="L50" s="144"/>
      <c r="M50" s="144"/>
    </row>
    <row r="51" spans="1:13">
      <c r="A51" s="116"/>
      <c r="B51" s="117"/>
      <c r="C51" s="52" t="s">
        <v>22</v>
      </c>
      <c r="D51" s="56">
        <f>IFERROR(AVERAGE(D33:D49),"")</f>
        <v>3.0588235294117645</v>
      </c>
      <c r="E51" s="56">
        <f>IFERROR(AVERAGE(E33:E49),"")</f>
        <v>3.0588235294117645</v>
      </c>
      <c r="F51" s="176" t="str">
        <f t="shared" ref="F51:G51" si="12">IF(D51="","",IF(D51=4,"Sangat Baik",IF(AND(D51&gt;=3,D51&lt;4),"Baik",IF(AND(D51&gt;=2,D51&lt;3),"cukup",IF(AND(D51&gt;=1,D51&lt;2),"Kurang",IF(AND(D51&gt;=0,D51&lt;1),"Sangat Kurang",""))))))</f>
        <v>Baik</v>
      </c>
      <c r="G51" s="176" t="str">
        <f t="shared" si="12"/>
        <v>Baik</v>
      </c>
      <c r="H51" s="98"/>
      <c r="I51" s="98"/>
      <c r="J51" s="99"/>
      <c r="K51" s="99"/>
      <c r="L51" s="144"/>
      <c r="M51" s="144"/>
    </row>
    <row r="52" spans="1:13" ht="14.25" customHeight="1">
      <c r="A52" s="118"/>
      <c r="B52" s="119"/>
      <c r="C52" s="65" t="s">
        <v>71</v>
      </c>
      <c r="D52" s="110"/>
      <c r="E52" s="110"/>
      <c r="F52" s="178"/>
      <c r="G52" s="178"/>
      <c r="H52" s="56">
        <f>SUM(H33:H49)</f>
        <v>15.600000000000003</v>
      </c>
      <c r="I52" s="56">
        <f>SUM(I33:I49)</f>
        <v>15.600000000000003</v>
      </c>
      <c r="J52" s="130">
        <f>SUM(J33:J49)</f>
        <v>44.850000000000016</v>
      </c>
      <c r="K52" s="130">
        <f>SUM(K33:K49)</f>
        <v>44.850000000000016</v>
      </c>
      <c r="L52" s="144"/>
      <c r="M52" s="144"/>
    </row>
    <row r="53" spans="1:13" ht="7.5" customHeight="1">
      <c r="A53" s="116"/>
      <c r="B53" s="117"/>
      <c r="C53" s="121"/>
      <c r="D53" s="114"/>
      <c r="E53" s="114"/>
      <c r="F53" s="178"/>
      <c r="G53" s="178"/>
      <c r="H53" s="98"/>
      <c r="I53" s="98"/>
      <c r="J53" s="99"/>
      <c r="K53" s="99"/>
      <c r="L53" s="144"/>
      <c r="M53" s="144"/>
    </row>
    <row r="54" spans="1:13" ht="19.5" customHeight="1">
      <c r="A54" s="123" t="s">
        <v>24</v>
      </c>
      <c r="B54" s="120"/>
      <c r="C54" s="87"/>
      <c r="D54" s="107"/>
      <c r="E54" s="107"/>
      <c r="F54" s="178"/>
      <c r="G54" s="178"/>
      <c r="H54" s="98"/>
      <c r="I54" s="98"/>
      <c r="J54" s="99"/>
      <c r="K54" s="99"/>
      <c r="L54" s="144"/>
      <c r="M54" s="144"/>
    </row>
    <row r="55" spans="1:13" ht="31.5">
      <c r="A55" s="69" t="s">
        <v>1</v>
      </c>
      <c r="B55" s="70" t="s">
        <v>20</v>
      </c>
      <c r="C55" s="71" t="s">
        <v>21</v>
      </c>
      <c r="D55" s="15" t="s">
        <v>27</v>
      </c>
      <c r="E55" s="15" t="s">
        <v>27</v>
      </c>
      <c r="F55" s="175" t="s">
        <v>28</v>
      </c>
      <c r="G55" s="175" t="s">
        <v>28</v>
      </c>
      <c r="H55" s="60" t="s">
        <v>70</v>
      </c>
      <c r="I55" s="60" t="s">
        <v>70</v>
      </c>
      <c r="J55" s="127" t="s">
        <v>69</v>
      </c>
      <c r="K55" s="127" t="s">
        <v>69</v>
      </c>
      <c r="L55" s="131" t="s">
        <v>29</v>
      </c>
      <c r="M55" s="124" t="s">
        <v>302</v>
      </c>
    </row>
    <row r="56" spans="1:13" s="8" customFormat="1" ht="75">
      <c r="A56" s="75" t="s">
        <v>14</v>
      </c>
      <c r="B56" s="76" t="s">
        <v>157</v>
      </c>
      <c r="C56" s="77" t="s">
        <v>171</v>
      </c>
      <c r="D56" s="63">
        <v>3</v>
      </c>
      <c r="E56" s="63">
        <v>3</v>
      </c>
      <c r="F56" s="176" t="str">
        <f t="shared" ref="F56:G74" si="13">IF(D56="","",IF(D56=4,"Sangat Baik",IF(AND(D56&gt;=3,D56&lt;4),"Baik",IF(AND(D56&gt;=2,D56&lt;3),"cukup",IF(AND(D56&gt;=1,D56&lt;2),"Kurang",IF(AND(D56&gt;=0,D56&lt;1),"Sangat Kurang",""))))))</f>
        <v>Baik</v>
      </c>
      <c r="G56" s="176" t="str">
        <f t="shared" si="13"/>
        <v>Baik</v>
      </c>
      <c r="H56" s="61">
        <v>0.72</v>
      </c>
      <c r="I56" s="61">
        <v>0.72</v>
      </c>
      <c r="J56" s="128">
        <f t="shared" ref="J56:K78" si="14">IFERROR((AVERAGE(D56)*H56),"")</f>
        <v>2.16</v>
      </c>
      <c r="K56" s="128">
        <f t="shared" si="14"/>
        <v>2.16</v>
      </c>
      <c r="L56" s="132"/>
      <c r="M56" s="126"/>
    </row>
    <row r="57" spans="1:13" ht="60.75" customHeight="1">
      <c r="A57" s="138" t="s">
        <v>15</v>
      </c>
      <c r="B57" s="139" t="s">
        <v>158</v>
      </c>
      <c r="C57" s="77" t="s">
        <v>172</v>
      </c>
      <c r="D57" s="63">
        <v>3</v>
      </c>
      <c r="E57" s="63">
        <v>3</v>
      </c>
      <c r="F57" s="176" t="str">
        <f t="shared" si="13"/>
        <v>Baik</v>
      </c>
      <c r="G57" s="176" t="str">
        <f t="shared" si="13"/>
        <v>Baik</v>
      </c>
      <c r="H57" s="61">
        <v>0.72</v>
      </c>
      <c r="I57" s="61">
        <v>0.72</v>
      </c>
      <c r="J57" s="128">
        <f t="shared" si="14"/>
        <v>2.16</v>
      </c>
      <c r="K57" s="128">
        <f t="shared" si="14"/>
        <v>2.16</v>
      </c>
      <c r="L57" s="132"/>
      <c r="M57" s="125"/>
    </row>
    <row r="58" spans="1:13" ht="45">
      <c r="A58" s="138"/>
      <c r="B58" s="139"/>
      <c r="C58" s="77" t="s">
        <v>173</v>
      </c>
      <c r="D58" s="63">
        <v>3</v>
      </c>
      <c r="E58" s="63">
        <v>3</v>
      </c>
      <c r="F58" s="176" t="str">
        <f t="shared" si="13"/>
        <v>Baik</v>
      </c>
      <c r="G58" s="176" t="str">
        <f t="shared" si="13"/>
        <v>Baik</v>
      </c>
      <c r="H58" s="61">
        <v>1.43</v>
      </c>
      <c r="I58" s="61">
        <v>1.43</v>
      </c>
      <c r="J58" s="128">
        <f t="shared" si="14"/>
        <v>4.29</v>
      </c>
      <c r="K58" s="128">
        <f t="shared" si="14"/>
        <v>4.29</v>
      </c>
      <c r="L58" s="132"/>
      <c r="M58" s="125"/>
    </row>
    <row r="59" spans="1:13" ht="77.25" customHeight="1">
      <c r="A59" s="138" t="s">
        <v>16</v>
      </c>
      <c r="B59" s="139" t="s">
        <v>159</v>
      </c>
      <c r="C59" s="77" t="s">
        <v>160</v>
      </c>
      <c r="D59" s="63">
        <v>3</v>
      </c>
      <c r="E59" s="63">
        <v>3</v>
      </c>
      <c r="F59" s="176" t="str">
        <f t="shared" si="13"/>
        <v>Baik</v>
      </c>
      <c r="G59" s="176" t="str">
        <f t="shared" si="13"/>
        <v>Baik</v>
      </c>
      <c r="H59" s="61">
        <v>1.43</v>
      </c>
      <c r="I59" s="61">
        <v>1.43</v>
      </c>
      <c r="J59" s="128">
        <f t="shared" si="14"/>
        <v>4.29</v>
      </c>
      <c r="K59" s="128">
        <f t="shared" si="14"/>
        <v>4.29</v>
      </c>
      <c r="L59" s="132"/>
      <c r="M59" s="125"/>
    </row>
    <row r="60" spans="1:13" ht="75">
      <c r="A60" s="138"/>
      <c r="B60" s="139"/>
      <c r="C60" s="77" t="s">
        <v>161</v>
      </c>
      <c r="D60" s="63">
        <v>1</v>
      </c>
      <c r="E60" s="63">
        <v>1</v>
      </c>
      <c r="F60" s="176" t="str">
        <f t="shared" si="13"/>
        <v>Kurang</v>
      </c>
      <c r="G60" s="176" t="str">
        <f t="shared" si="13"/>
        <v>Kurang</v>
      </c>
      <c r="H60" s="61">
        <v>2.15</v>
      </c>
      <c r="I60" s="61">
        <v>2.15</v>
      </c>
      <c r="J60" s="128">
        <f t="shared" si="14"/>
        <v>2.15</v>
      </c>
      <c r="K60" s="128">
        <f t="shared" si="14"/>
        <v>2.15</v>
      </c>
      <c r="L60" s="132"/>
      <c r="M60" s="125"/>
    </row>
    <row r="61" spans="1:13" ht="105">
      <c r="A61" s="138"/>
      <c r="B61" s="139"/>
      <c r="C61" s="77" t="s">
        <v>162</v>
      </c>
      <c r="D61" s="63">
        <v>3</v>
      </c>
      <c r="E61" s="63">
        <v>3</v>
      </c>
      <c r="F61" s="176" t="str">
        <f t="shared" si="13"/>
        <v>Baik</v>
      </c>
      <c r="G61" s="176" t="str">
        <f t="shared" si="13"/>
        <v>Baik</v>
      </c>
      <c r="H61" s="61">
        <v>1.43</v>
      </c>
      <c r="I61" s="61">
        <v>1.43</v>
      </c>
      <c r="J61" s="128">
        <f t="shared" si="14"/>
        <v>4.29</v>
      </c>
      <c r="K61" s="128">
        <f t="shared" si="14"/>
        <v>4.29</v>
      </c>
      <c r="L61" s="132"/>
      <c r="M61" s="125"/>
    </row>
    <row r="62" spans="1:13" ht="60">
      <c r="A62" s="138"/>
      <c r="B62" s="139"/>
      <c r="C62" s="77" t="s">
        <v>163</v>
      </c>
      <c r="D62" s="63">
        <v>4</v>
      </c>
      <c r="E62" s="63">
        <v>4</v>
      </c>
      <c r="F62" s="176" t="str">
        <f t="shared" si="13"/>
        <v>Sangat Baik</v>
      </c>
      <c r="G62" s="176" t="str">
        <f t="shared" si="13"/>
        <v>Sangat Baik</v>
      </c>
      <c r="H62" s="61">
        <v>0.72</v>
      </c>
      <c r="I62" s="61">
        <v>0.72</v>
      </c>
      <c r="J62" s="128">
        <f t="shared" si="14"/>
        <v>2.88</v>
      </c>
      <c r="K62" s="128">
        <f t="shared" si="14"/>
        <v>2.88</v>
      </c>
      <c r="L62" s="132"/>
      <c r="M62" s="125"/>
    </row>
    <row r="63" spans="1:13" ht="150">
      <c r="A63" s="138"/>
      <c r="B63" s="139"/>
      <c r="C63" s="77" t="s">
        <v>164</v>
      </c>
      <c r="D63" s="63">
        <v>1</v>
      </c>
      <c r="E63" s="63">
        <v>1</v>
      </c>
      <c r="F63" s="176" t="str">
        <f t="shared" si="13"/>
        <v>Kurang</v>
      </c>
      <c r="G63" s="176" t="str">
        <f t="shared" si="13"/>
        <v>Kurang</v>
      </c>
      <c r="H63" s="61">
        <v>0.72</v>
      </c>
      <c r="I63" s="61">
        <v>0.72</v>
      </c>
      <c r="J63" s="128">
        <f t="shared" si="14"/>
        <v>0.72</v>
      </c>
      <c r="K63" s="128">
        <f t="shared" si="14"/>
        <v>0.72</v>
      </c>
      <c r="L63" s="132"/>
      <c r="M63" s="125"/>
    </row>
    <row r="64" spans="1:13" ht="60">
      <c r="A64" s="138"/>
      <c r="B64" s="139"/>
      <c r="C64" s="77" t="s">
        <v>165</v>
      </c>
      <c r="D64" s="63">
        <v>4</v>
      </c>
      <c r="E64" s="63">
        <v>4</v>
      </c>
      <c r="F64" s="176" t="str">
        <f t="shared" si="13"/>
        <v>Sangat Baik</v>
      </c>
      <c r="G64" s="176" t="str">
        <f t="shared" si="13"/>
        <v>Sangat Baik</v>
      </c>
      <c r="H64" s="61">
        <v>0.72</v>
      </c>
      <c r="I64" s="61">
        <v>0.72</v>
      </c>
      <c r="J64" s="128">
        <f t="shared" si="14"/>
        <v>2.88</v>
      </c>
      <c r="K64" s="128">
        <f t="shared" si="14"/>
        <v>2.88</v>
      </c>
      <c r="L64" s="132"/>
      <c r="M64" s="125"/>
    </row>
    <row r="65" spans="1:13" ht="30">
      <c r="A65" s="138"/>
      <c r="B65" s="139"/>
      <c r="C65" s="78" t="s">
        <v>166</v>
      </c>
      <c r="D65" s="63">
        <v>4</v>
      </c>
      <c r="E65" s="63">
        <v>4</v>
      </c>
      <c r="F65" s="176" t="str">
        <f t="shared" si="13"/>
        <v>Sangat Baik</v>
      </c>
      <c r="G65" s="176" t="str">
        <f t="shared" si="13"/>
        <v>Sangat Baik</v>
      </c>
      <c r="H65" s="61">
        <v>0.72</v>
      </c>
      <c r="I65" s="61">
        <v>0.72</v>
      </c>
      <c r="J65" s="128">
        <f t="shared" si="14"/>
        <v>2.88</v>
      </c>
      <c r="K65" s="128">
        <f t="shared" si="14"/>
        <v>2.88</v>
      </c>
      <c r="L65" s="132"/>
      <c r="M65" s="125"/>
    </row>
    <row r="66" spans="1:13" ht="49.5" customHeight="1">
      <c r="A66" s="138"/>
      <c r="B66" s="139"/>
      <c r="C66" s="78" t="s">
        <v>167</v>
      </c>
      <c r="D66" s="63">
        <v>4</v>
      </c>
      <c r="E66" s="63">
        <v>4</v>
      </c>
      <c r="F66" s="176" t="str">
        <f t="shared" si="13"/>
        <v>Sangat Baik</v>
      </c>
      <c r="G66" s="176" t="str">
        <f t="shared" si="13"/>
        <v>Sangat Baik</v>
      </c>
      <c r="H66" s="61">
        <v>0.72</v>
      </c>
      <c r="I66" s="61">
        <v>0.72</v>
      </c>
      <c r="J66" s="128">
        <f t="shared" si="14"/>
        <v>2.88</v>
      </c>
      <c r="K66" s="128">
        <f t="shared" si="14"/>
        <v>2.88</v>
      </c>
      <c r="L66" s="132"/>
      <c r="M66" s="125"/>
    </row>
    <row r="67" spans="1:13" ht="30">
      <c r="A67" s="138" t="s">
        <v>17</v>
      </c>
      <c r="B67" s="139" t="s">
        <v>168</v>
      </c>
      <c r="C67" s="77" t="s">
        <v>174</v>
      </c>
      <c r="D67" s="63">
        <v>4</v>
      </c>
      <c r="E67" s="63">
        <v>4</v>
      </c>
      <c r="F67" s="176" t="str">
        <f t="shared" si="13"/>
        <v>Sangat Baik</v>
      </c>
      <c r="G67" s="176" t="str">
        <f t="shared" si="13"/>
        <v>Sangat Baik</v>
      </c>
      <c r="H67" s="61">
        <v>0.72</v>
      </c>
      <c r="I67" s="61">
        <v>0.72</v>
      </c>
      <c r="J67" s="128">
        <f t="shared" si="14"/>
        <v>2.88</v>
      </c>
      <c r="K67" s="128">
        <f t="shared" si="14"/>
        <v>2.88</v>
      </c>
      <c r="L67" s="132"/>
      <c r="M67" s="125"/>
    </row>
    <row r="68" spans="1:13" ht="30">
      <c r="A68" s="138"/>
      <c r="B68" s="139"/>
      <c r="C68" s="72" t="s">
        <v>175</v>
      </c>
      <c r="D68" s="63">
        <v>4</v>
      </c>
      <c r="E68" s="63">
        <v>4</v>
      </c>
      <c r="F68" s="176" t="str">
        <f t="shared" si="13"/>
        <v>Sangat Baik</v>
      </c>
      <c r="G68" s="176" t="str">
        <f t="shared" si="13"/>
        <v>Sangat Baik</v>
      </c>
      <c r="H68" s="61">
        <v>0.72</v>
      </c>
      <c r="I68" s="61">
        <v>0.72</v>
      </c>
      <c r="J68" s="128">
        <f t="shared" si="14"/>
        <v>2.88</v>
      </c>
      <c r="K68" s="128">
        <f t="shared" si="14"/>
        <v>2.88</v>
      </c>
      <c r="L68" s="132"/>
      <c r="M68" s="125"/>
    </row>
    <row r="69" spans="1:13" ht="83.25" customHeight="1">
      <c r="A69" s="138"/>
      <c r="B69" s="139"/>
      <c r="C69" s="72" t="s">
        <v>176</v>
      </c>
      <c r="D69" s="63">
        <v>4</v>
      </c>
      <c r="E69" s="63">
        <v>4</v>
      </c>
      <c r="F69" s="176" t="str">
        <f t="shared" si="13"/>
        <v>Sangat Baik</v>
      </c>
      <c r="G69" s="176" t="str">
        <f t="shared" si="13"/>
        <v>Sangat Baik</v>
      </c>
      <c r="H69" s="61">
        <v>0.72</v>
      </c>
      <c r="I69" s="61">
        <v>0.72</v>
      </c>
      <c r="J69" s="128">
        <f t="shared" si="14"/>
        <v>2.88</v>
      </c>
      <c r="K69" s="128">
        <f t="shared" si="14"/>
        <v>2.88</v>
      </c>
      <c r="L69" s="132"/>
      <c r="M69" s="125"/>
    </row>
    <row r="70" spans="1:13" ht="135">
      <c r="A70" s="138" t="s">
        <v>25</v>
      </c>
      <c r="B70" s="139" t="s">
        <v>169</v>
      </c>
      <c r="C70" s="79" t="s">
        <v>177</v>
      </c>
      <c r="D70" s="63">
        <v>4</v>
      </c>
      <c r="E70" s="63">
        <v>4</v>
      </c>
      <c r="F70" s="176" t="str">
        <f t="shared" si="13"/>
        <v>Sangat Baik</v>
      </c>
      <c r="G70" s="176" t="str">
        <f t="shared" si="13"/>
        <v>Sangat Baik</v>
      </c>
      <c r="H70" s="61">
        <v>0.72</v>
      </c>
      <c r="I70" s="61">
        <v>0.72</v>
      </c>
      <c r="J70" s="128">
        <f t="shared" si="14"/>
        <v>2.88</v>
      </c>
      <c r="K70" s="128">
        <f t="shared" si="14"/>
        <v>2.88</v>
      </c>
      <c r="L70" s="132"/>
      <c r="M70" s="125"/>
    </row>
    <row r="71" spans="1:13" ht="291" customHeight="1">
      <c r="A71" s="138"/>
      <c r="B71" s="139"/>
      <c r="C71" s="79" t="s">
        <v>178</v>
      </c>
      <c r="D71" s="63">
        <v>4</v>
      </c>
      <c r="E71" s="63">
        <v>4</v>
      </c>
      <c r="F71" s="176" t="str">
        <f t="shared" si="13"/>
        <v>Sangat Baik</v>
      </c>
      <c r="G71" s="176" t="str">
        <f t="shared" si="13"/>
        <v>Sangat Baik</v>
      </c>
      <c r="H71" s="61">
        <v>0.72</v>
      </c>
      <c r="I71" s="61">
        <v>0.72</v>
      </c>
      <c r="J71" s="128">
        <f t="shared" si="14"/>
        <v>2.88</v>
      </c>
      <c r="K71" s="128">
        <f t="shared" si="14"/>
        <v>2.88</v>
      </c>
      <c r="L71" s="132"/>
      <c r="M71" s="125"/>
    </row>
    <row r="72" spans="1:13" ht="199.5" customHeight="1">
      <c r="A72" s="138"/>
      <c r="B72" s="139"/>
      <c r="C72" s="79" t="s">
        <v>179</v>
      </c>
      <c r="D72" s="63">
        <v>4</v>
      </c>
      <c r="E72" s="63">
        <v>4</v>
      </c>
      <c r="F72" s="176" t="str">
        <f t="shared" si="13"/>
        <v>Sangat Baik</v>
      </c>
      <c r="G72" s="176" t="str">
        <f t="shared" si="13"/>
        <v>Sangat Baik</v>
      </c>
      <c r="H72" s="61">
        <v>1.43</v>
      </c>
      <c r="I72" s="61">
        <v>1.43</v>
      </c>
      <c r="J72" s="128">
        <f t="shared" si="14"/>
        <v>5.72</v>
      </c>
      <c r="K72" s="128">
        <f t="shared" si="14"/>
        <v>5.72</v>
      </c>
      <c r="L72" s="132"/>
      <c r="M72" s="125"/>
    </row>
    <row r="73" spans="1:13" ht="90">
      <c r="A73" s="138"/>
      <c r="B73" s="139"/>
      <c r="C73" s="79" t="s">
        <v>180</v>
      </c>
      <c r="D73" s="63">
        <v>4</v>
      </c>
      <c r="E73" s="63">
        <v>4</v>
      </c>
      <c r="F73" s="176" t="str">
        <f t="shared" si="13"/>
        <v>Sangat Baik</v>
      </c>
      <c r="G73" s="176" t="str">
        <f t="shared" si="13"/>
        <v>Sangat Baik</v>
      </c>
      <c r="H73" s="61">
        <v>1.43</v>
      </c>
      <c r="I73" s="61">
        <v>1.43</v>
      </c>
      <c r="J73" s="128">
        <f t="shared" si="14"/>
        <v>5.72</v>
      </c>
      <c r="K73" s="128">
        <f t="shared" si="14"/>
        <v>5.72</v>
      </c>
      <c r="L73" s="132"/>
      <c r="M73" s="125"/>
    </row>
    <row r="74" spans="1:13" ht="30">
      <c r="A74" s="138"/>
      <c r="B74" s="139"/>
      <c r="C74" s="79" t="s">
        <v>181</v>
      </c>
      <c r="D74" s="63">
        <v>4</v>
      </c>
      <c r="E74" s="63">
        <v>4</v>
      </c>
      <c r="F74" s="176" t="str">
        <f t="shared" si="13"/>
        <v>Sangat Baik</v>
      </c>
      <c r="G74" s="176" t="str">
        <f t="shared" si="13"/>
        <v>Sangat Baik</v>
      </c>
      <c r="H74" s="61">
        <v>1.08</v>
      </c>
      <c r="I74" s="61">
        <v>1.08</v>
      </c>
      <c r="J74" s="128">
        <f t="shared" si="14"/>
        <v>4.32</v>
      </c>
      <c r="K74" s="128">
        <f t="shared" si="14"/>
        <v>4.32</v>
      </c>
      <c r="L74" s="132"/>
      <c r="M74" s="125"/>
    </row>
    <row r="75" spans="1:13" ht="143.25" customHeight="1">
      <c r="A75" s="138">
        <v>4.5999999999999996</v>
      </c>
      <c r="B75" s="139" t="s">
        <v>170</v>
      </c>
      <c r="C75" s="79" t="s">
        <v>182</v>
      </c>
      <c r="D75" s="63">
        <v>1</v>
      </c>
      <c r="E75" s="63">
        <v>1</v>
      </c>
      <c r="F75" s="176" t="str">
        <f t="shared" ref="F75:G78" si="15">IF(D75="","",IF(D75=4,"Sangat Baik",IF(AND(D75&gt;=3,D75&lt;4),"Baik",IF(AND(D75&gt;=2,D75&lt;3),"cukup",IF(AND(D75&gt;=1,D75&lt;2),"Kurang",IF(AND(D75&gt;=0,D75&lt;1),"Sangat Kurang",""))))))</f>
        <v>Kurang</v>
      </c>
      <c r="G75" s="176" t="str">
        <f t="shared" si="15"/>
        <v>Kurang</v>
      </c>
      <c r="H75" s="61">
        <v>0.72</v>
      </c>
      <c r="I75" s="61">
        <v>0.72</v>
      </c>
      <c r="J75" s="128">
        <f t="shared" si="14"/>
        <v>0.72</v>
      </c>
      <c r="K75" s="128">
        <f t="shared" si="14"/>
        <v>0.72</v>
      </c>
      <c r="L75" s="132"/>
      <c r="M75" s="125"/>
    </row>
    <row r="76" spans="1:13" ht="75">
      <c r="A76" s="138"/>
      <c r="B76" s="139"/>
      <c r="C76" s="79" t="s">
        <v>183</v>
      </c>
      <c r="D76" s="63">
        <v>3</v>
      </c>
      <c r="E76" s="63">
        <v>3</v>
      </c>
      <c r="F76" s="176" t="str">
        <f t="shared" si="15"/>
        <v>Baik</v>
      </c>
      <c r="G76" s="176" t="str">
        <f t="shared" si="15"/>
        <v>Baik</v>
      </c>
      <c r="H76" s="61">
        <v>0.72</v>
      </c>
      <c r="I76" s="61">
        <v>0.72</v>
      </c>
      <c r="J76" s="128">
        <f t="shared" si="14"/>
        <v>2.16</v>
      </c>
      <c r="K76" s="128">
        <f t="shared" si="14"/>
        <v>2.16</v>
      </c>
      <c r="L76" s="132"/>
      <c r="M76" s="125"/>
    </row>
    <row r="77" spans="1:13" s="10" customFormat="1" ht="210">
      <c r="A77" s="138"/>
      <c r="B77" s="139"/>
      <c r="C77" s="79" t="s">
        <v>184</v>
      </c>
      <c r="D77" s="63">
        <v>3</v>
      </c>
      <c r="E77" s="63">
        <v>3</v>
      </c>
      <c r="F77" s="176" t="str">
        <f t="shared" si="15"/>
        <v>Baik</v>
      </c>
      <c r="G77" s="176" t="str">
        <f t="shared" si="15"/>
        <v>Baik</v>
      </c>
      <c r="H77" s="61">
        <v>0.72</v>
      </c>
      <c r="I77" s="61">
        <v>0.72</v>
      </c>
      <c r="J77" s="128">
        <f t="shared" si="14"/>
        <v>2.16</v>
      </c>
      <c r="K77" s="128">
        <f t="shared" si="14"/>
        <v>2.16</v>
      </c>
      <c r="L77" s="132"/>
      <c r="M77" s="125"/>
    </row>
    <row r="78" spans="1:13" ht="135">
      <c r="A78" s="138"/>
      <c r="B78" s="139"/>
      <c r="C78" s="79" t="s">
        <v>185</v>
      </c>
      <c r="D78" s="63">
        <v>2</v>
      </c>
      <c r="E78" s="63">
        <v>2</v>
      </c>
      <c r="F78" s="176" t="str">
        <f t="shared" si="15"/>
        <v>cukup</v>
      </c>
      <c r="G78" s="176" t="str">
        <f t="shared" si="15"/>
        <v>cukup</v>
      </c>
      <c r="H78" s="61">
        <v>0.72</v>
      </c>
      <c r="I78" s="61">
        <v>0.72</v>
      </c>
      <c r="J78" s="128">
        <f t="shared" si="14"/>
        <v>1.44</v>
      </c>
      <c r="K78" s="128">
        <f t="shared" si="14"/>
        <v>1.44</v>
      </c>
      <c r="L78" s="132"/>
      <c r="M78" s="125"/>
    </row>
    <row r="79" spans="1:13" ht="9" customHeight="1">
      <c r="A79" s="107"/>
      <c r="B79" s="108"/>
      <c r="C79" s="91"/>
      <c r="D79" s="133"/>
      <c r="E79" s="133"/>
      <c r="F79" s="178"/>
      <c r="G79" s="178"/>
      <c r="H79" s="98"/>
      <c r="I79" s="98"/>
      <c r="J79" s="99"/>
      <c r="K79" s="99"/>
      <c r="L79" s="155"/>
      <c r="M79" s="156"/>
    </row>
    <row r="80" spans="1:13">
      <c r="A80" s="107"/>
      <c r="B80" s="108"/>
      <c r="C80" s="52" t="s">
        <v>22</v>
      </c>
      <c r="D80" s="56">
        <f>IFERROR(AVERAGE(D56:D78),"")</f>
        <v>3.2173913043478262</v>
      </c>
      <c r="E80" s="56">
        <f>IFERROR(AVERAGE(E56:E78),"")</f>
        <v>3.2173913043478262</v>
      </c>
      <c r="F80" s="176" t="str">
        <f t="shared" ref="F80:G80" si="16">IF(D80="","",IF(D80=4,"Sangat Baik",IF(AND(D80&gt;=3,D80&lt;4),"Baik",IF(AND(D80&gt;=2,D80&lt;3),"cukup",IF(AND(D80&gt;=1,D80&lt;2),"Kurang",IF(AND(D80&gt;=0,D80&lt;1),"Sangat Kurang",""))))))</f>
        <v>Baik</v>
      </c>
      <c r="G80" s="176" t="str">
        <f t="shared" si="16"/>
        <v>Baik</v>
      </c>
      <c r="H80" s="98"/>
      <c r="I80" s="98"/>
      <c r="J80" s="99"/>
      <c r="K80" s="99"/>
      <c r="L80" s="157"/>
      <c r="M80" s="158"/>
    </row>
    <row r="81" spans="1:13">
      <c r="A81" s="107"/>
      <c r="B81" s="108"/>
      <c r="C81" s="65" t="s">
        <v>71</v>
      </c>
      <c r="D81" s="110"/>
      <c r="E81" s="110"/>
      <c r="F81" s="178"/>
      <c r="G81" s="178"/>
      <c r="H81" s="56">
        <f>SUM(H56:H78)</f>
        <v>21.9</v>
      </c>
      <c r="I81" s="56">
        <f>SUM(I56:I78)</f>
        <v>21.9</v>
      </c>
      <c r="J81" s="130">
        <f>SUM(J56:J78)</f>
        <v>68.22</v>
      </c>
      <c r="K81" s="130">
        <f>SUM(K56:K78)</f>
        <v>68.22</v>
      </c>
      <c r="L81" s="159"/>
      <c r="M81" s="160"/>
    </row>
    <row r="82" spans="1:13">
      <c r="A82" s="161" t="s">
        <v>18</v>
      </c>
      <c r="B82" s="161"/>
      <c r="C82" s="161"/>
      <c r="D82" s="161"/>
      <c r="E82" s="161"/>
      <c r="F82" s="161"/>
      <c r="G82" s="161"/>
      <c r="H82" s="161"/>
      <c r="I82" s="161"/>
      <c r="J82" s="161"/>
      <c r="K82" s="161"/>
      <c r="L82" s="161"/>
      <c r="M82" s="162"/>
    </row>
    <row r="83" spans="1:13" ht="6.75" customHeight="1">
      <c r="A83" s="163"/>
      <c r="B83" s="163"/>
      <c r="C83" s="163"/>
      <c r="D83" s="163"/>
      <c r="E83" s="163"/>
      <c r="F83" s="163"/>
      <c r="G83" s="163"/>
      <c r="H83" s="163"/>
      <c r="I83" s="163"/>
      <c r="J83" s="163"/>
      <c r="K83" s="163"/>
      <c r="L83" s="163"/>
      <c r="M83" s="164"/>
    </row>
    <row r="84" spans="1:13" ht="45">
      <c r="A84" s="14" t="s">
        <v>1</v>
      </c>
      <c r="B84" s="66" t="s">
        <v>20</v>
      </c>
      <c r="C84" s="67" t="s">
        <v>21</v>
      </c>
      <c r="D84" s="171" t="s">
        <v>305</v>
      </c>
      <c r="E84" s="171" t="s">
        <v>306</v>
      </c>
      <c r="F84" s="175" t="s">
        <v>307</v>
      </c>
      <c r="G84" s="175" t="s">
        <v>308</v>
      </c>
      <c r="H84" s="172" t="s">
        <v>309</v>
      </c>
      <c r="I84" s="172" t="s">
        <v>310</v>
      </c>
      <c r="J84" s="173" t="s">
        <v>311</v>
      </c>
      <c r="K84" s="173" t="s">
        <v>312</v>
      </c>
      <c r="L84" s="131" t="s">
        <v>29</v>
      </c>
      <c r="M84" s="124" t="s">
        <v>302</v>
      </c>
    </row>
    <row r="85" spans="1:13" ht="45">
      <c r="A85" s="138">
        <v>5.0999999999999996</v>
      </c>
      <c r="B85" s="139" t="s">
        <v>186</v>
      </c>
      <c r="C85" s="72" t="s">
        <v>187</v>
      </c>
      <c r="D85" s="63">
        <v>4</v>
      </c>
      <c r="E85" s="63">
        <v>4</v>
      </c>
      <c r="F85" s="176" t="str">
        <f t="shared" ref="F85:G111" si="17">IF(D85="","",IF(D85=4,"Sangat Baik",IF(AND(D85&gt;=3,D85&lt;4),"Baik",IF(AND(D85&gt;=2,D85&lt;3),"cukup",IF(AND(D85&gt;=1,D85&lt;2),"Kurang",IF(AND(D85&gt;=0,D85&lt;1),"Sangat Kurang",""))))))</f>
        <v>Sangat Baik</v>
      </c>
      <c r="G85" s="176" t="str">
        <f t="shared" si="17"/>
        <v>Sangat Baik</v>
      </c>
      <c r="H85" s="61">
        <v>0.56999999999999995</v>
      </c>
      <c r="I85" s="61">
        <v>0.56999999999999995</v>
      </c>
      <c r="J85" s="128">
        <f t="shared" ref="J85:K111" si="18">IFERROR((AVERAGE(D85)*H85),"")</f>
        <v>2.2799999999999998</v>
      </c>
      <c r="K85" s="128">
        <f t="shared" si="18"/>
        <v>2.2799999999999998</v>
      </c>
      <c r="L85" s="132"/>
      <c r="M85" s="125"/>
    </row>
    <row r="86" spans="1:13">
      <c r="A86" s="138"/>
      <c r="B86" s="139"/>
      <c r="C86" s="80" t="s">
        <v>188</v>
      </c>
      <c r="D86" s="63">
        <v>4</v>
      </c>
      <c r="E86" s="63">
        <v>4</v>
      </c>
      <c r="F86" s="176" t="str">
        <f t="shared" si="17"/>
        <v>Sangat Baik</v>
      </c>
      <c r="G86" s="176" t="str">
        <f t="shared" si="17"/>
        <v>Sangat Baik</v>
      </c>
      <c r="H86" s="61">
        <v>0.56999999999999995</v>
      </c>
      <c r="I86" s="61">
        <v>0.56999999999999995</v>
      </c>
      <c r="J86" s="128">
        <f t="shared" si="18"/>
        <v>2.2799999999999998</v>
      </c>
      <c r="K86" s="128">
        <f t="shared" si="18"/>
        <v>2.2799999999999998</v>
      </c>
      <c r="L86" s="132"/>
      <c r="M86" s="125"/>
    </row>
    <row r="87" spans="1:13" ht="120">
      <c r="A87" s="138"/>
      <c r="B87" s="139"/>
      <c r="C87" s="80" t="s">
        <v>189</v>
      </c>
      <c r="D87" s="63">
        <v>4</v>
      </c>
      <c r="E87" s="63">
        <v>4</v>
      </c>
      <c r="F87" s="176" t="str">
        <f t="shared" si="17"/>
        <v>Sangat Baik</v>
      </c>
      <c r="G87" s="176" t="str">
        <f t="shared" si="17"/>
        <v>Sangat Baik</v>
      </c>
      <c r="H87" s="61">
        <v>0.56999999999999995</v>
      </c>
      <c r="I87" s="61">
        <v>0.56999999999999995</v>
      </c>
      <c r="J87" s="128">
        <f t="shared" si="18"/>
        <v>2.2799999999999998</v>
      </c>
      <c r="K87" s="128">
        <f t="shared" si="18"/>
        <v>2.2799999999999998</v>
      </c>
      <c r="L87" s="132"/>
      <c r="M87" s="125"/>
    </row>
    <row r="88" spans="1:13" ht="120">
      <c r="A88" s="138"/>
      <c r="B88" s="139"/>
      <c r="C88" s="80" t="s">
        <v>190</v>
      </c>
      <c r="D88" s="63">
        <v>4</v>
      </c>
      <c r="E88" s="63">
        <v>4</v>
      </c>
      <c r="F88" s="176" t="str">
        <f t="shared" si="17"/>
        <v>Sangat Baik</v>
      </c>
      <c r="G88" s="176" t="str">
        <f t="shared" si="17"/>
        <v>Sangat Baik</v>
      </c>
      <c r="H88" s="61">
        <v>0.56999999999999995</v>
      </c>
      <c r="I88" s="61">
        <v>0.56999999999999995</v>
      </c>
      <c r="J88" s="128">
        <f t="shared" si="18"/>
        <v>2.2799999999999998</v>
      </c>
      <c r="K88" s="128">
        <f t="shared" si="18"/>
        <v>2.2799999999999998</v>
      </c>
      <c r="L88" s="132"/>
      <c r="M88" s="125"/>
    </row>
    <row r="89" spans="1:13" ht="30">
      <c r="A89" s="138"/>
      <c r="B89" s="139"/>
      <c r="C89" s="80" t="s">
        <v>191</v>
      </c>
      <c r="D89" s="63">
        <v>4</v>
      </c>
      <c r="E89" s="63">
        <v>4</v>
      </c>
      <c r="F89" s="176" t="str">
        <f t="shared" si="17"/>
        <v>Sangat Baik</v>
      </c>
      <c r="G89" s="176" t="str">
        <f t="shared" si="17"/>
        <v>Sangat Baik</v>
      </c>
      <c r="H89" s="61">
        <v>0.56999999999999995</v>
      </c>
      <c r="I89" s="61">
        <v>0.56999999999999995</v>
      </c>
      <c r="J89" s="128">
        <f t="shared" si="18"/>
        <v>2.2799999999999998</v>
      </c>
      <c r="K89" s="128">
        <f t="shared" si="18"/>
        <v>2.2799999999999998</v>
      </c>
      <c r="L89" s="132"/>
      <c r="M89" s="125"/>
    </row>
    <row r="90" spans="1:13" ht="120">
      <c r="A90" s="138"/>
      <c r="B90" s="139"/>
      <c r="C90" s="80" t="s">
        <v>192</v>
      </c>
      <c r="D90" s="63">
        <v>4</v>
      </c>
      <c r="E90" s="63">
        <v>4</v>
      </c>
      <c r="F90" s="176" t="str">
        <f t="shared" si="17"/>
        <v>Sangat Baik</v>
      </c>
      <c r="G90" s="176" t="str">
        <f t="shared" si="17"/>
        <v>Sangat Baik</v>
      </c>
      <c r="H90" s="61">
        <v>0.56999999999999995</v>
      </c>
      <c r="I90" s="61">
        <v>0.56999999999999995</v>
      </c>
      <c r="J90" s="128">
        <f t="shared" si="18"/>
        <v>2.2799999999999998</v>
      </c>
      <c r="K90" s="128">
        <f t="shared" si="18"/>
        <v>2.2799999999999998</v>
      </c>
      <c r="L90" s="132"/>
      <c r="M90" s="125"/>
    </row>
    <row r="91" spans="1:13" ht="105">
      <c r="A91" s="138"/>
      <c r="B91" s="139"/>
      <c r="C91" s="80" t="s">
        <v>193</v>
      </c>
      <c r="D91" s="63">
        <v>4</v>
      </c>
      <c r="E91" s="63">
        <v>4</v>
      </c>
      <c r="F91" s="176" t="str">
        <f t="shared" si="17"/>
        <v>Sangat Baik</v>
      </c>
      <c r="G91" s="176" t="str">
        <f t="shared" si="17"/>
        <v>Sangat Baik</v>
      </c>
      <c r="H91" s="61">
        <v>1.1399999999999999</v>
      </c>
      <c r="I91" s="61">
        <v>1.1399999999999999</v>
      </c>
      <c r="J91" s="128">
        <f t="shared" si="18"/>
        <v>4.5599999999999996</v>
      </c>
      <c r="K91" s="128">
        <f t="shared" si="18"/>
        <v>4.5599999999999996</v>
      </c>
      <c r="L91" s="132"/>
      <c r="M91" s="125"/>
    </row>
    <row r="92" spans="1:13" ht="49.5" customHeight="1">
      <c r="A92" s="138">
        <v>5.2</v>
      </c>
      <c r="B92" s="142" t="s">
        <v>194</v>
      </c>
      <c r="C92" s="80" t="s">
        <v>195</v>
      </c>
      <c r="D92" s="63">
        <v>4</v>
      </c>
      <c r="E92" s="63">
        <v>4</v>
      </c>
      <c r="F92" s="176" t="str">
        <f t="shared" si="17"/>
        <v>Sangat Baik</v>
      </c>
      <c r="G92" s="176" t="str">
        <f t="shared" si="17"/>
        <v>Sangat Baik</v>
      </c>
      <c r="H92" s="61">
        <v>0.56999999999999995</v>
      </c>
      <c r="I92" s="61">
        <v>0.56999999999999995</v>
      </c>
      <c r="J92" s="128">
        <f t="shared" si="18"/>
        <v>2.2799999999999998</v>
      </c>
      <c r="K92" s="128">
        <f t="shared" si="18"/>
        <v>2.2799999999999998</v>
      </c>
      <c r="L92" s="132"/>
      <c r="M92" s="125"/>
    </row>
    <row r="93" spans="1:13" ht="57.75" customHeight="1">
      <c r="A93" s="138"/>
      <c r="B93" s="143"/>
      <c r="C93" s="80" t="s">
        <v>196</v>
      </c>
      <c r="D93" s="63">
        <v>4</v>
      </c>
      <c r="E93" s="63">
        <v>4</v>
      </c>
      <c r="F93" s="176" t="str">
        <f t="shared" si="17"/>
        <v>Sangat Baik</v>
      </c>
      <c r="G93" s="176" t="str">
        <f t="shared" si="17"/>
        <v>Sangat Baik</v>
      </c>
      <c r="H93" s="61">
        <v>0.56999999999999995</v>
      </c>
      <c r="I93" s="61">
        <v>0.56999999999999995</v>
      </c>
      <c r="J93" s="128">
        <f t="shared" si="18"/>
        <v>2.2799999999999998</v>
      </c>
      <c r="K93" s="128">
        <f t="shared" si="18"/>
        <v>2.2799999999999998</v>
      </c>
      <c r="L93" s="132"/>
      <c r="M93" s="125"/>
    </row>
    <row r="94" spans="1:13" ht="270">
      <c r="A94" s="138">
        <v>5.3</v>
      </c>
      <c r="B94" s="139" t="s">
        <v>198</v>
      </c>
      <c r="C94" s="80" t="s">
        <v>197</v>
      </c>
      <c r="D94" s="63">
        <v>3</v>
      </c>
      <c r="E94" s="63">
        <v>3</v>
      </c>
      <c r="F94" s="176" t="str">
        <f t="shared" si="17"/>
        <v>Baik</v>
      </c>
      <c r="G94" s="176" t="str">
        <f t="shared" si="17"/>
        <v>Baik</v>
      </c>
      <c r="H94" s="61">
        <v>1.1399999999999999</v>
      </c>
      <c r="I94" s="61">
        <v>1.1399999999999999</v>
      </c>
      <c r="J94" s="128">
        <f t="shared" si="18"/>
        <v>3.42</v>
      </c>
      <c r="K94" s="128">
        <f t="shared" si="18"/>
        <v>3.42</v>
      </c>
      <c r="L94" s="132"/>
      <c r="M94" s="125"/>
    </row>
    <row r="95" spans="1:13">
      <c r="A95" s="138"/>
      <c r="B95" s="139"/>
      <c r="C95" s="72" t="s">
        <v>199</v>
      </c>
      <c r="D95" s="63">
        <v>0</v>
      </c>
      <c r="E95" s="63">
        <v>0</v>
      </c>
      <c r="F95" s="176" t="str">
        <f t="shared" si="17"/>
        <v>Sangat Kurang</v>
      </c>
      <c r="G95" s="176" t="str">
        <f t="shared" si="17"/>
        <v>Sangat Kurang</v>
      </c>
      <c r="H95" s="61">
        <v>0.56999999999999995</v>
      </c>
      <c r="I95" s="61">
        <v>0.56999999999999995</v>
      </c>
      <c r="J95" s="128">
        <f t="shared" si="18"/>
        <v>0</v>
      </c>
      <c r="K95" s="128">
        <f t="shared" si="18"/>
        <v>0</v>
      </c>
      <c r="L95" s="132"/>
      <c r="M95" s="125"/>
    </row>
    <row r="96" spans="1:13">
      <c r="A96" s="138"/>
      <c r="B96" s="139"/>
      <c r="C96" s="72" t="s">
        <v>200</v>
      </c>
      <c r="D96" s="63">
        <v>4</v>
      </c>
      <c r="E96" s="63">
        <v>4</v>
      </c>
      <c r="F96" s="176" t="str">
        <f t="shared" si="17"/>
        <v>Sangat Baik</v>
      </c>
      <c r="G96" s="176" t="str">
        <f t="shared" si="17"/>
        <v>Sangat Baik</v>
      </c>
      <c r="H96" s="61">
        <v>0.56999999999999995</v>
      </c>
      <c r="I96" s="61">
        <v>0.56999999999999995</v>
      </c>
      <c r="J96" s="128">
        <f t="shared" si="18"/>
        <v>2.2799999999999998</v>
      </c>
      <c r="K96" s="128">
        <f t="shared" si="18"/>
        <v>2.2799999999999998</v>
      </c>
      <c r="L96" s="132"/>
      <c r="M96" s="125"/>
    </row>
    <row r="97" spans="1:13" ht="30">
      <c r="A97" s="138">
        <v>5.4</v>
      </c>
      <c r="B97" s="142" t="s">
        <v>201</v>
      </c>
      <c r="C97" s="80" t="s">
        <v>202</v>
      </c>
      <c r="D97" s="63">
        <v>3</v>
      </c>
      <c r="E97" s="63">
        <v>3</v>
      </c>
      <c r="F97" s="176" t="str">
        <f t="shared" si="17"/>
        <v>Baik</v>
      </c>
      <c r="G97" s="176" t="str">
        <f t="shared" si="17"/>
        <v>Baik</v>
      </c>
      <c r="H97" s="61">
        <v>0.56999999999999995</v>
      </c>
      <c r="I97" s="61">
        <v>0.56999999999999995</v>
      </c>
      <c r="J97" s="128">
        <f t="shared" si="18"/>
        <v>1.71</v>
      </c>
      <c r="K97" s="128">
        <f t="shared" si="18"/>
        <v>1.71</v>
      </c>
      <c r="L97" s="132"/>
      <c r="M97" s="125"/>
    </row>
    <row r="98" spans="1:13" ht="90">
      <c r="A98" s="138"/>
      <c r="B98" s="143"/>
      <c r="C98" s="80" t="s">
        <v>203</v>
      </c>
      <c r="D98" s="63">
        <v>3</v>
      </c>
      <c r="E98" s="63">
        <v>3</v>
      </c>
      <c r="F98" s="176" t="str">
        <f t="shared" si="17"/>
        <v>Baik</v>
      </c>
      <c r="G98" s="176" t="str">
        <f t="shared" si="17"/>
        <v>Baik</v>
      </c>
      <c r="H98" s="61">
        <v>0.56999999999999995</v>
      </c>
      <c r="I98" s="61">
        <v>0.56999999999999995</v>
      </c>
      <c r="J98" s="128">
        <f t="shared" si="18"/>
        <v>1.71</v>
      </c>
      <c r="K98" s="128">
        <f t="shared" si="18"/>
        <v>1.71</v>
      </c>
      <c r="L98" s="132"/>
      <c r="M98" s="125"/>
    </row>
    <row r="99" spans="1:13" ht="105">
      <c r="A99" s="138"/>
      <c r="B99" s="143"/>
      <c r="C99" s="80" t="s">
        <v>204</v>
      </c>
      <c r="D99" s="63">
        <v>4</v>
      </c>
      <c r="E99" s="63">
        <v>4</v>
      </c>
      <c r="F99" s="176" t="str">
        <f t="shared" si="17"/>
        <v>Sangat Baik</v>
      </c>
      <c r="G99" s="176" t="str">
        <f t="shared" si="17"/>
        <v>Sangat Baik</v>
      </c>
      <c r="H99" s="61">
        <v>0.56999999999999995</v>
      </c>
      <c r="I99" s="61">
        <v>0.56999999999999995</v>
      </c>
      <c r="J99" s="128">
        <f t="shared" si="18"/>
        <v>2.2799999999999998</v>
      </c>
      <c r="K99" s="128">
        <f t="shared" si="18"/>
        <v>2.2799999999999998</v>
      </c>
      <c r="L99" s="132"/>
      <c r="M99" s="125"/>
    </row>
    <row r="100" spans="1:13">
      <c r="A100" s="138"/>
      <c r="B100" s="143"/>
      <c r="C100" s="80" t="s">
        <v>205</v>
      </c>
      <c r="D100" s="63">
        <v>4</v>
      </c>
      <c r="E100" s="63">
        <v>4</v>
      </c>
      <c r="F100" s="176" t="str">
        <f t="shared" si="17"/>
        <v>Sangat Baik</v>
      </c>
      <c r="G100" s="176" t="str">
        <f t="shared" si="17"/>
        <v>Sangat Baik</v>
      </c>
      <c r="H100" s="61">
        <v>0.56999999999999995</v>
      </c>
      <c r="I100" s="61">
        <v>0.56999999999999995</v>
      </c>
      <c r="J100" s="128">
        <f t="shared" si="18"/>
        <v>2.2799999999999998</v>
      </c>
      <c r="K100" s="128">
        <f t="shared" si="18"/>
        <v>2.2799999999999998</v>
      </c>
      <c r="L100" s="132"/>
      <c r="M100" s="125"/>
    </row>
    <row r="101" spans="1:13" ht="30">
      <c r="A101" s="138">
        <v>5.5</v>
      </c>
      <c r="B101" s="142" t="s">
        <v>206</v>
      </c>
      <c r="C101" s="72" t="s">
        <v>207</v>
      </c>
      <c r="D101" s="63">
        <v>4</v>
      </c>
      <c r="E101" s="63">
        <v>4</v>
      </c>
      <c r="F101" s="176" t="str">
        <f t="shared" si="17"/>
        <v>Sangat Baik</v>
      </c>
      <c r="G101" s="176" t="str">
        <f t="shared" si="17"/>
        <v>Sangat Baik</v>
      </c>
      <c r="H101" s="61">
        <v>0.56999999999999995</v>
      </c>
      <c r="I101" s="61">
        <v>0.56999999999999995</v>
      </c>
      <c r="J101" s="128">
        <f t="shared" si="18"/>
        <v>2.2799999999999998</v>
      </c>
      <c r="K101" s="128">
        <f t="shared" si="18"/>
        <v>2.2799999999999998</v>
      </c>
      <c r="L101" s="132"/>
      <c r="M101" s="125"/>
    </row>
    <row r="102" spans="1:13" ht="30">
      <c r="A102" s="138"/>
      <c r="B102" s="143"/>
      <c r="C102" s="72" t="s">
        <v>208</v>
      </c>
      <c r="D102" s="63">
        <v>3</v>
      </c>
      <c r="E102" s="63">
        <v>3</v>
      </c>
      <c r="F102" s="176" t="str">
        <f t="shared" si="17"/>
        <v>Baik</v>
      </c>
      <c r="G102" s="176" t="str">
        <f t="shared" si="17"/>
        <v>Baik</v>
      </c>
      <c r="H102" s="61">
        <v>0.56999999999999995</v>
      </c>
      <c r="I102" s="61">
        <v>0.56999999999999995</v>
      </c>
      <c r="J102" s="128">
        <f t="shared" si="18"/>
        <v>1.71</v>
      </c>
      <c r="K102" s="128">
        <f t="shared" si="18"/>
        <v>1.71</v>
      </c>
      <c r="L102" s="132"/>
      <c r="M102" s="125"/>
    </row>
    <row r="103" spans="1:13" ht="30">
      <c r="A103" s="138"/>
      <c r="B103" s="143"/>
      <c r="C103" s="72" t="s">
        <v>209</v>
      </c>
      <c r="D103" s="63">
        <v>3</v>
      </c>
      <c r="E103" s="63">
        <v>3</v>
      </c>
      <c r="F103" s="176" t="str">
        <f t="shared" si="17"/>
        <v>Baik</v>
      </c>
      <c r="G103" s="176" t="str">
        <f t="shared" si="17"/>
        <v>Baik</v>
      </c>
      <c r="H103" s="61">
        <v>0.56999999999999995</v>
      </c>
      <c r="I103" s="61">
        <v>0.56999999999999995</v>
      </c>
      <c r="J103" s="128">
        <f t="shared" si="18"/>
        <v>1.71</v>
      </c>
      <c r="K103" s="128">
        <f t="shared" si="18"/>
        <v>1.71</v>
      </c>
      <c r="L103" s="132"/>
      <c r="M103" s="125"/>
    </row>
    <row r="104" spans="1:13" ht="30">
      <c r="A104" s="138"/>
      <c r="B104" s="143"/>
      <c r="C104" s="72" t="s">
        <v>210</v>
      </c>
      <c r="D104" s="63">
        <v>3</v>
      </c>
      <c r="E104" s="63">
        <v>3</v>
      </c>
      <c r="F104" s="176" t="str">
        <f t="shared" si="17"/>
        <v>Baik</v>
      </c>
      <c r="G104" s="176" t="str">
        <f t="shared" si="17"/>
        <v>Baik</v>
      </c>
      <c r="H104" s="61">
        <v>1.1399999999999999</v>
      </c>
      <c r="I104" s="61">
        <v>1.1399999999999999</v>
      </c>
      <c r="J104" s="128">
        <f t="shared" si="18"/>
        <v>3.42</v>
      </c>
      <c r="K104" s="128">
        <f t="shared" si="18"/>
        <v>3.42</v>
      </c>
      <c r="L104" s="132"/>
      <c r="M104" s="125"/>
    </row>
    <row r="105" spans="1:13">
      <c r="A105" s="138"/>
      <c r="B105" s="143"/>
      <c r="C105" s="72" t="s">
        <v>211</v>
      </c>
      <c r="D105" s="63">
        <v>4</v>
      </c>
      <c r="E105" s="63">
        <v>4</v>
      </c>
      <c r="F105" s="176" t="str">
        <f t="shared" si="17"/>
        <v>Sangat Baik</v>
      </c>
      <c r="G105" s="176" t="str">
        <f t="shared" si="17"/>
        <v>Sangat Baik</v>
      </c>
      <c r="H105" s="61">
        <v>1.1399999999999999</v>
      </c>
      <c r="I105" s="61">
        <v>1.1399999999999999</v>
      </c>
      <c r="J105" s="128">
        <f t="shared" si="18"/>
        <v>4.5599999999999996</v>
      </c>
      <c r="K105" s="128">
        <f t="shared" si="18"/>
        <v>4.5599999999999996</v>
      </c>
      <c r="L105" s="132"/>
      <c r="M105" s="125"/>
    </row>
    <row r="106" spans="1:13" ht="90">
      <c r="A106" s="75">
        <v>5.6</v>
      </c>
      <c r="B106" s="76" t="s">
        <v>212</v>
      </c>
      <c r="C106" s="72" t="s">
        <v>213</v>
      </c>
      <c r="D106" s="63">
        <v>4</v>
      </c>
      <c r="E106" s="63">
        <v>4</v>
      </c>
      <c r="F106" s="176" t="str">
        <f t="shared" si="17"/>
        <v>Sangat Baik</v>
      </c>
      <c r="G106" s="176" t="str">
        <f t="shared" si="17"/>
        <v>Sangat Baik</v>
      </c>
      <c r="H106" s="61">
        <v>0.56999999999999995</v>
      </c>
      <c r="I106" s="61">
        <v>0.56999999999999995</v>
      </c>
      <c r="J106" s="128">
        <f t="shared" si="18"/>
        <v>2.2799999999999998</v>
      </c>
      <c r="K106" s="128">
        <f t="shared" si="18"/>
        <v>2.2799999999999998</v>
      </c>
      <c r="L106" s="132"/>
      <c r="M106" s="125"/>
    </row>
    <row r="107" spans="1:13" ht="45">
      <c r="A107" s="138">
        <v>5.7</v>
      </c>
      <c r="B107" s="139" t="s">
        <v>214</v>
      </c>
      <c r="C107" s="72" t="s">
        <v>215</v>
      </c>
      <c r="D107" s="63">
        <v>2</v>
      </c>
      <c r="E107" s="63">
        <v>2</v>
      </c>
      <c r="F107" s="176" t="str">
        <f t="shared" si="17"/>
        <v>cukup</v>
      </c>
      <c r="G107" s="176" t="str">
        <f t="shared" si="17"/>
        <v>cukup</v>
      </c>
      <c r="H107" s="61">
        <v>0.56999999999999995</v>
      </c>
      <c r="I107" s="61">
        <v>0.56999999999999995</v>
      </c>
      <c r="J107" s="128">
        <f t="shared" si="18"/>
        <v>1.1399999999999999</v>
      </c>
      <c r="K107" s="128">
        <f t="shared" si="18"/>
        <v>1.1399999999999999</v>
      </c>
      <c r="L107" s="132"/>
      <c r="M107" s="125"/>
    </row>
    <row r="108" spans="1:13" ht="45">
      <c r="A108" s="138"/>
      <c r="B108" s="139"/>
      <c r="C108" s="72" t="s">
        <v>216</v>
      </c>
      <c r="D108" s="63">
        <v>4</v>
      </c>
      <c r="E108" s="63">
        <v>4</v>
      </c>
      <c r="F108" s="176" t="str">
        <f t="shared" si="17"/>
        <v>Sangat Baik</v>
      </c>
      <c r="G108" s="176" t="str">
        <f t="shared" si="17"/>
        <v>Sangat Baik</v>
      </c>
      <c r="H108" s="61">
        <v>1.1399999999999999</v>
      </c>
      <c r="I108" s="61">
        <v>1.1399999999999999</v>
      </c>
      <c r="J108" s="128">
        <f t="shared" si="18"/>
        <v>4.5599999999999996</v>
      </c>
      <c r="K108" s="128">
        <f t="shared" si="18"/>
        <v>4.5599999999999996</v>
      </c>
      <c r="L108" s="132"/>
      <c r="M108" s="125"/>
    </row>
    <row r="109" spans="1:13" ht="45">
      <c r="A109" s="138"/>
      <c r="B109" s="139"/>
      <c r="C109" s="72" t="s">
        <v>217</v>
      </c>
      <c r="D109" s="63">
        <v>3</v>
      </c>
      <c r="E109" s="63">
        <v>3</v>
      </c>
      <c r="F109" s="176" t="str">
        <f t="shared" si="17"/>
        <v>Baik</v>
      </c>
      <c r="G109" s="176" t="str">
        <f t="shared" si="17"/>
        <v>Baik</v>
      </c>
      <c r="H109" s="61">
        <v>1.1399999999999999</v>
      </c>
      <c r="I109" s="61">
        <v>1.1399999999999999</v>
      </c>
      <c r="J109" s="128">
        <f t="shared" si="18"/>
        <v>3.42</v>
      </c>
      <c r="K109" s="128">
        <f t="shared" si="18"/>
        <v>3.42</v>
      </c>
      <c r="L109" s="132"/>
      <c r="M109" s="125"/>
    </row>
    <row r="110" spans="1:13">
      <c r="A110" s="138"/>
      <c r="B110" s="139"/>
      <c r="C110" s="72" t="s">
        <v>218</v>
      </c>
      <c r="D110" s="63">
        <v>3</v>
      </c>
      <c r="E110" s="63">
        <v>3</v>
      </c>
      <c r="F110" s="176" t="str">
        <f t="shared" si="17"/>
        <v>Baik</v>
      </c>
      <c r="G110" s="176" t="str">
        <f t="shared" si="17"/>
        <v>Baik</v>
      </c>
      <c r="H110" s="61">
        <v>0.56999999999999995</v>
      </c>
      <c r="I110" s="61">
        <v>0.56999999999999995</v>
      </c>
      <c r="J110" s="128">
        <f t="shared" si="18"/>
        <v>1.71</v>
      </c>
      <c r="K110" s="128">
        <f t="shared" si="18"/>
        <v>1.71</v>
      </c>
      <c r="L110" s="132"/>
      <c r="M110" s="125"/>
    </row>
    <row r="111" spans="1:13">
      <c r="A111" s="138"/>
      <c r="B111" s="139"/>
      <c r="C111" s="72" t="s">
        <v>219</v>
      </c>
      <c r="D111" s="63">
        <v>3</v>
      </c>
      <c r="E111" s="63">
        <v>3</v>
      </c>
      <c r="F111" s="176" t="str">
        <f t="shared" si="17"/>
        <v>Baik</v>
      </c>
      <c r="G111" s="176" t="str">
        <f t="shared" si="17"/>
        <v>Baik</v>
      </c>
      <c r="H111" s="61">
        <v>0.56999999999999995</v>
      </c>
      <c r="I111" s="61">
        <v>0.56999999999999995</v>
      </c>
      <c r="J111" s="128">
        <f t="shared" si="18"/>
        <v>1.71</v>
      </c>
      <c r="K111" s="128">
        <f t="shared" si="18"/>
        <v>1.71</v>
      </c>
      <c r="L111" s="132"/>
      <c r="M111" s="125"/>
    </row>
    <row r="112" spans="1:13" ht="12" customHeight="1">
      <c r="A112" s="107"/>
      <c r="B112" s="108"/>
      <c r="C112" s="91"/>
      <c r="D112" s="133"/>
      <c r="E112" s="133"/>
      <c r="F112" s="178"/>
      <c r="G112" s="178"/>
      <c r="H112" s="98"/>
      <c r="I112" s="98"/>
      <c r="J112" s="99"/>
      <c r="K112" s="99"/>
      <c r="L112" s="155"/>
      <c r="M112" s="156"/>
    </row>
    <row r="113" spans="1:13">
      <c r="A113" s="107"/>
      <c r="B113" s="108"/>
      <c r="C113" s="52" t="s">
        <v>22</v>
      </c>
      <c r="D113" s="56">
        <f>IFERROR(AVERAGE(D85:D111),"")</f>
        <v>3.4444444444444446</v>
      </c>
      <c r="E113" s="56">
        <f>IFERROR(AVERAGE(E85:E111),"")</f>
        <v>3.4444444444444446</v>
      </c>
      <c r="F113" s="176" t="str">
        <f t="shared" ref="F113:G113" si="19">IF(D113="","",IF(D113=4,"Sangat Baik",IF(AND(D113&gt;=3,D113&lt;4),"Baik",IF(AND(D113&gt;=2,D113&lt;3),"cukup",IF(AND(D113&gt;=1,D113&lt;2),"Kurang",IF(AND(D113&gt;=0,D113&lt;1),"Sangat Kurang",""))))))</f>
        <v>Baik</v>
      </c>
      <c r="G113" s="176" t="str">
        <f t="shared" si="19"/>
        <v>Baik</v>
      </c>
      <c r="H113" s="98"/>
      <c r="I113" s="98"/>
      <c r="J113" s="99"/>
      <c r="K113" s="99"/>
      <c r="L113" s="157"/>
      <c r="M113" s="158"/>
    </row>
    <row r="114" spans="1:13">
      <c r="A114" s="107"/>
      <c r="B114" s="108"/>
      <c r="C114" s="65" t="s">
        <v>71</v>
      </c>
      <c r="D114" s="110"/>
      <c r="E114" s="110"/>
      <c r="F114" s="178"/>
      <c r="G114" s="178"/>
      <c r="H114" s="56">
        <f>SUM(H85:H111)</f>
        <v>18.810000000000006</v>
      </c>
      <c r="I114" s="56">
        <f>SUM(I85:I111)</f>
        <v>18.810000000000006</v>
      </c>
      <c r="J114" s="130">
        <f>SUM(J85:J111)</f>
        <v>64.980000000000018</v>
      </c>
      <c r="K114" s="130">
        <f>SUM(K85:K111)</f>
        <v>64.980000000000018</v>
      </c>
      <c r="L114" s="157"/>
      <c r="M114" s="158"/>
    </row>
    <row r="115" spans="1:13" ht="8.25" customHeight="1">
      <c r="A115" s="107"/>
      <c r="B115" s="108"/>
      <c r="C115" s="109"/>
      <c r="D115" s="107"/>
      <c r="E115" s="107"/>
      <c r="F115" s="178"/>
      <c r="G115" s="178"/>
      <c r="H115" s="98"/>
      <c r="I115" s="98"/>
      <c r="J115" s="99"/>
      <c r="K115" s="99"/>
      <c r="L115" s="157"/>
      <c r="M115" s="158"/>
    </row>
    <row r="116" spans="1:13" ht="18.75">
      <c r="A116" s="100" t="s">
        <v>19</v>
      </c>
      <c r="B116" s="108"/>
      <c r="C116" s="91"/>
      <c r="D116" s="107"/>
      <c r="E116" s="107"/>
      <c r="F116" s="178"/>
      <c r="G116" s="178"/>
      <c r="H116" s="98"/>
      <c r="I116" s="98"/>
      <c r="J116" s="99"/>
      <c r="K116" s="99"/>
      <c r="L116" s="159"/>
      <c r="M116" s="160"/>
    </row>
    <row r="117" spans="1:13" ht="61.5" customHeight="1">
      <c r="A117" s="14" t="s">
        <v>1</v>
      </c>
      <c r="B117" s="66" t="s">
        <v>20</v>
      </c>
      <c r="C117" s="67" t="s">
        <v>21</v>
      </c>
      <c r="D117" s="171" t="s">
        <v>305</v>
      </c>
      <c r="E117" s="171" t="s">
        <v>306</v>
      </c>
      <c r="F117" s="175" t="s">
        <v>307</v>
      </c>
      <c r="G117" s="175" t="s">
        <v>308</v>
      </c>
      <c r="H117" s="172" t="s">
        <v>309</v>
      </c>
      <c r="I117" s="172" t="s">
        <v>310</v>
      </c>
      <c r="J117" s="173" t="s">
        <v>311</v>
      </c>
      <c r="K117" s="173" t="s">
        <v>312</v>
      </c>
      <c r="L117" s="131" t="s">
        <v>29</v>
      </c>
      <c r="M117" s="124" t="s">
        <v>302</v>
      </c>
    </row>
    <row r="118" spans="1:13" ht="150">
      <c r="A118" s="81">
        <v>6.1</v>
      </c>
      <c r="B118" s="82" t="s">
        <v>220</v>
      </c>
      <c r="C118" s="83" t="s">
        <v>221</v>
      </c>
      <c r="D118" s="63">
        <v>4</v>
      </c>
      <c r="E118" s="63">
        <v>4</v>
      </c>
      <c r="F118" s="176" t="str">
        <f t="shared" ref="F118:G133" si="20">IF(D118="","",IF(D118=4,"Sangat Baik",IF(AND(D118&gt;=3,D118&lt;4),"Baik",IF(AND(D118&gt;=2,D118&lt;3),"cukup",IF(AND(D118&gt;=1,D118&lt;2),"Kurang",IF(AND(D118&gt;=0,D118&lt;1),"Sangat Kurang",""))))))</f>
        <v>Sangat Baik</v>
      </c>
      <c r="G118" s="176" t="str">
        <f t="shared" si="20"/>
        <v>Sangat Baik</v>
      </c>
      <c r="H118" s="61">
        <v>0.67</v>
      </c>
      <c r="I118" s="61">
        <v>0.67</v>
      </c>
      <c r="J118" s="128">
        <f t="shared" ref="J118:K133" si="21">IFERROR((AVERAGE(D118)*H118),"")</f>
        <v>2.68</v>
      </c>
      <c r="K118" s="128">
        <f t="shared" si="21"/>
        <v>2.68</v>
      </c>
      <c r="L118" s="132"/>
      <c r="M118" s="125"/>
    </row>
    <row r="119" spans="1:13" ht="42" customHeight="1">
      <c r="A119" s="140">
        <v>6.2</v>
      </c>
      <c r="B119" s="141" t="s">
        <v>222</v>
      </c>
      <c r="C119" s="83" t="s">
        <v>223</v>
      </c>
      <c r="D119" s="63">
        <v>2</v>
      </c>
      <c r="E119" s="63">
        <v>2</v>
      </c>
      <c r="F119" s="176" t="str">
        <f t="shared" si="20"/>
        <v>cukup</v>
      </c>
      <c r="G119" s="176" t="str">
        <f t="shared" si="20"/>
        <v>cukup</v>
      </c>
      <c r="H119" s="61">
        <v>1.34</v>
      </c>
      <c r="I119" s="61">
        <v>1.34</v>
      </c>
      <c r="J119" s="128">
        <f t="shared" si="21"/>
        <v>2.68</v>
      </c>
      <c r="K119" s="128">
        <f t="shared" si="21"/>
        <v>2.68</v>
      </c>
      <c r="L119" s="132"/>
      <c r="M119" s="125"/>
    </row>
    <row r="120" spans="1:13" ht="23.25" customHeight="1">
      <c r="A120" s="140"/>
      <c r="B120" s="141"/>
      <c r="C120" s="83" t="s">
        <v>224</v>
      </c>
      <c r="D120" s="63">
        <v>4</v>
      </c>
      <c r="E120" s="63">
        <v>4</v>
      </c>
      <c r="F120" s="176" t="str">
        <f t="shared" si="20"/>
        <v>Sangat Baik</v>
      </c>
      <c r="G120" s="176" t="str">
        <f t="shared" si="20"/>
        <v>Sangat Baik</v>
      </c>
      <c r="H120" s="61">
        <v>2.02</v>
      </c>
      <c r="I120" s="61">
        <v>2.02</v>
      </c>
      <c r="J120" s="128">
        <f t="shared" si="21"/>
        <v>8.08</v>
      </c>
      <c r="K120" s="128">
        <f t="shared" si="21"/>
        <v>8.08</v>
      </c>
      <c r="L120" s="132"/>
      <c r="M120" s="125"/>
    </row>
    <row r="121" spans="1:13" ht="45">
      <c r="A121" s="140"/>
      <c r="B121" s="141"/>
      <c r="C121" s="83" t="s">
        <v>225</v>
      </c>
      <c r="D121" s="63">
        <v>4</v>
      </c>
      <c r="E121" s="63">
        <v>4</v>
      </c>
      <c r="F121" s="176" t="str">
        <f t="shared" si="20"/>
        <v>Sangat Baik</v>
      </c>
      <c r="G121" s="176" t="str">
        <f t="shared" si="20"/>
        <v>Sangat Baik</v>
      </c>
      <c r="H121" s="61">
        <v>0.67</v>
      </c>
      <c r="I121" s="61">
        <v>0.67</v>
      </c>
      <c r="J121" s="128">
        <f t="shared" si="21"/>
        <v>2.68</v>
      </c>
      <c r="K121" s="128">
        <f t="shared" si="21"/>
        <v>2.68</v>
      </c>
      <c r="L121" s="132"/>
      <c r="M121" s="125"/>
    </row>
    <row r="122" spans="1:13" ht="285">
      <c r="A122" s="140">
        <v>6.3</v>
      </c>
      <c r="B122" s="141" t="s">
        <v>226</v>
      </c>
      <c r="C122" s="84" t="s">
        <v>227</v>
      </c>
      <c r="D122" s="63">
        <v>4</v>
      </c>
      <c r="E122" s="63">
        <v>4</v>
      </c>
      <c r="F122" s="176" t="str">
        <f t="shared" si="20"/>
        <v>Sangat Baik</v>
      </c>
      <c r="G122" s="176" t="str">
        <f t="shared" si="20"/>
        <v>Sangat Baik</v>
      </c>
      <c r="H122" s="61">
        <v>2.02</v>
      </c>
      <c r="I122" s="61">
        <v>2.02</v>
      </c>
      <c r="J122" s="128">
        <f t="shared" si="21"/>
        <v>8.08</v>
      </c>
      <c r="K122" s="128">
        <f t="shared" si="21"/>
        <v>8.08</v>
      </c>
      <c r="L122" s="132"/>
      <c r="M122" s="125"/>
    </row>
    <row r="123" spans="1:13" ht="60">
      <c r="A123" s="140"/>
      <c r="B123" s="141"/>
      <c r="C123" s="84" t="s">
        <v>228</v>
      </c>
      <c r="D123" s="63">
        <v>4</v>
      </c>
      <c r="E123" s="63">
        <v>4</v>
      </c>
      <c r="F123" s="176" t="str">
        <f t="shared" si="20"/>
        <v>Sangat Baik</v>
      </c>
      <c r="G123" s="176" t="str">
        <f t="shared" si="20"/>
        <v>Sangat Baik</v>
      </c>
      <c r="H123" s="61">
        <v>2.02</v>
      </c>
      <c r="I123" s="61">
        <v>2.02</v>
      </c>
      <c r="J123" s="128">
        <f t="shared" si="21"/>
        <v>8.08</v>
      </c>
      <c r="K123" s="128">
        <f t="shared" si="21"/>
        <v>8.08</v>
      </c>
      <c r="L123" s="132"/>
      <c r="M123" s="125"/>
    </row>
    <row r="124" spans="1:13" ht="45">
      <c r="A124" s="140"/>
      <c r="B124" s="141"/>
      <c r="C124" s="84" t="s">
        <v>229</v>
      </c>
      <c r="D124" s="63">
        <v>4</v>
      </c>
      <c r="E124" s="63">
        <v>4</v>
      </c>
      <c r="F124" s="176" t="str">
        <f t="shared" si="20"/>
        <v>Sangat Baik</v>
      </c>
      <c r="G124" s="176" t="str">
        <f t="shared" si="20"/>
        <v>Sangat Baik</v>
      </c>
      <c r="H124" s="61">
        <v>0.67</v>
      </c>
      <c r="I124" s="61">
        <v>0.67</v>
      </c>
      <c r="J124" s="128">
        <f t="shared" si="21"/>
        <v>2.68</v>
      </c>
      <c r="K124" s="128">
        <f t="shared" si="21"/>
        <v>2.68</v>
      </c>
      <c r="L124" s="132"/>
      <c r="M124" s="125"/>
    </row>
    <row r="125" spans="1:13">
      <c r="A125" s="140">
        <v>6.4</v>
      </c>
      <c r="B125" s="141" t="s">
        <v>230</v>
      </c>
      <c r="C125" s="83" t="s">
        <v>231</v>
      </c>
      <c r="D125" s="63">
        <v>4</v>
      </c>
      <c r="E125" s="63">
        <v>4</v>
      </c>
      <c r="F125" s="176" t="str">
        <f t="shared" si="20"/>
        <v>Sangat Baik</v>
      </c>
      <c r="G125" s="176" t="str">
        <f t="shared" si="20"/>
        <v>Sangat Baik</v>
      </c>
      <c r="H125" s="61">
        <v>0.17</v>
      </c>
      <c r="I125" s="61">
        <v>0.17</v>
      </c>
      <c r="J125" s="128">
        <f t="shared" si="21"/>
        <v>0.68</v>
      </c>
      <c r="K125" s="128">
        <f t="shared" si="21"/>
        <v>0.68</v>
      </c>
      <c r="L125" s="132"/>
      <c r="M125" s="125"/>
    </row>
    <row r="126" spans="1:13" ht="30">
      <c r="A126" s="140"/>
      <c r="B126" s="141"/>
      <c r="C126" s="83" t="s">
        <v>232</v>
      </c>
      <c r="D126" s="63">
        <v>4</v>
      </c>
      <c r="E126" s="63">
        <v>4</v>
      </c>
      <c r="F126" s="176" t="str">
        <f t="shared" si="20"/>
        <v>Sangat Baik</v>
      </c>
      <c r="G126" s="176" t="str">
        <f t="shared" si="20"/>
        <v>Sangat Baik</v>
      </c>
      <c r="H126" s="61">
        <v>0.17</v>
      </c>
      <c r="I126" s="61">
        <v>0.17</v>
      </c>
      <c r="J126" s="128">
        <f t="shared" si="21"/>
        <v>0.68</v>
      </c>
      <c r="K126" s="128">
        <f t="shared" si="21"/>
        <v>0.68</v>
      </c>
      <c r="L126" s="132"/>
      <c r="M126" s="125"/>
    </row>
    <row r="127" spans="1:13" ht="30">
      <c r="A127" s="140"/>
      <c r="B127" s="141"/>
      <c r="C127" s="83" t="s">
        <v>233</v>
      </c>
      <c r="D127" s="63">
        <v>4</v>
      </c>
      <c r="E127" s="63">
        <v>4</v>
      </c>
      <c r="F127" s="176" t="str">
        <f t="shared" si="20"/>
        <v>Sangat Baik</v>
      </c>
      <c r="G127" s="176" t="str">
        <f t="shared" si="20"/>
        <v>Sangat Baik</v>
      </c>
      <c r="H127" s="61">
        <v>0.67</v>
      </c>
      <c r="I127" s="61">
        <v>0.67</v>
      </c>
      <c r="J127" s="128">
        <f t="shared" si="21"/>
        <v>2.68</v>
      </c>
      <c r="K127" s="128">
        <f t="shared" si="21"/>
        <v>2.68</v>
      </c>
      <c r="L127" s="132"/>
      <c r="M127" s="125"/>
    </row>
    <row r="128" spans="1:13">
      <c r="A128" s="140"/>
      <c r="B128" s="141"/>
      <c r="C128" s="83" t="s">
        <v>234</v>
      </c>
      <c r="D128" s="63">
        <v>4</v>
      </c>
      <c r="E128" s="63">
        <v>4</v>
      </c>
      <c r="F128" s="176" t="str">
        <f t="shared" si="20"/>
        <v>Sangat Baik</v>
      </c>
      <c r="G128" s="176" t="str">
        <f t="shared" si="20"/>
        <v>Sangat Baik</v>
      </c>
      <c r="H128" s="61">
        <v>1.01</v>
      </c>
      <c r="I128" s="61">
        <v>1.01</v>
      </c>
      <c r="J128" s="128">
        <f t="shared" si="21"/>
        <v>4.04</v>
      </c>
      <c r="K128" s="128">
        <f t="shared" si="21"/>
        <v>4.04</v>
      </c>
      <c r="L128" s="132"/>
      <c r="M128" s="125"/>
    </row>
    <row r="129" spans="1:13" ht="30">
      <c r="A129" s="140"/>
      <c r="B129" s="141"/>
      <c r="C129" s="83" t="s">
        <v>235</v>
      </c>
      <c r="D129" s="63">
        <v>4</v>
      </c>
      <c r="E129" s="63">
        <v>4</v>
      </c>
      <c r="F129" s="176" t="str">
        <f t="shared" si="20"/>
        <v>Sangat Baik</v>
      </c>
      <c r="G129" s="176" t="str">
        <f t="shared" si="20"/>
        <v>Sangat Baik</v>
      </c>
      <c r="H129" s="61">
        <v>0.17</v>
      </c>
      <c r="I129" s="61">
        <v>0.17</v>
      </c>
      <c r="J129" s="128">
        <f t="shared" si="21"/>
        <v>0.68</v>
      </c>
      <c r="K129" s="128">
        <f t="shared" si="21"/>
        <v>0.68</v>
      </c>
      <c r="L129" s="132"/>
      <c r="M129" s="125"/>
    </row>
    <row r="130" spans="1:13" ht="30">
      <c r="A130" s="140"/>
      <c r="B130" s="141"/>
      <c r="C130" s="83" t="s">
        <v>236</v>
      </c>
      <c r="D130" s="63">
        <v>4</v>
      </c>
      <c r="E130" s="63">
        <v>4</v>
      </c>
      <c r="F130" s="176" t="str">
        <f t="shared" si="20"/>
        <v>Sangat Baik</v>
      </c>
      <c r="G130" s="176" t="str">
        <f t="shared" si="20"/>
        <v>Sangat Baik</v>
      </c>
      <c r="H130" s="61">
        <v>0.67</v>
      </c>
      <c r="I130" s="61">
        <v>0.67</v>
      </c>
      <c r="J130" s="128">
        <f t="shared" si="21"/>
        <v>2.68</v>
      </c>
      <c r="K130" s="128">
        <f t="shared" si="21"/>
        <v>2.68</v>
      </c>
      <c r="L130" s="132"/>
      <c r="M130" s="125"/>
    </row>
    <row r="131" spans="1:13" ht="80.25" customHeight="1">
      <c r="A131" s="140"/>
      <c r="B131" s="141"/>
      <c r="C131" s="83" t="s">
        <v>237</v>
      </c>
      <c r="D131" s="63">
        <v>4</v>
      </c>
      <c r="E131" s="63">
        <v>4</v>
      </c>
      <c r="F131" s="176" t="str">
        <f t="shared" si="20"/>
        <v>Sangat Baik</v>
      </c>
      <c r="G131" s="176" t="str">
        <f t="shared" si="20"/>
        <v>Sangat Baik</v>
      </c>
      <c r="H131" s="61">
        <v>1.34</v>
      </c>
      <c r="I131" s="61">
        <v>1.34</v>
      </c>
      <c r="J131" s="128">
        <f t="shared" si="21"/>
        <v>5.36</v>
      </c>
      <c r="K131" s="128">
        <f t="shared" si="21"/>
        <v>5.36</v>
      </c>
      <c r="L131" s="132"/>
      <c r="M131" s="125"/>
    </row>
    <row r="132" spans="1:13" ht="45">
      <c r="A132" s="140">
        <v>6.5</v>
      </c>
      <c r="B132" s="141" t="s">
        <v>238</v>
      </c>
      <c r="C132" s="79" t="s">
        <v>239</v>
      </c>
      <c r="D132" s="63">
        <v>3</v>
      </c>
      <c r="E132" s="63">
        <v>3</v>
      </c>
      <c r="F132" s="176" t="str">
        <f t="shared" si="20"/>
        <v>Baik</v>
      </c>
      <c r="G132" s="176" t="str">
        <f t="shared" si="20"/>
        <v>Baik</v>
      </c>
      <c r="H132" s="61">
        <v>1.34</v>
      </c>
      <c r="I132" s="61">
        <v>1.34</v>
      </c>
      <c r="J132" s="128">
        <f t="shared" si="21"/>
        <v>4.0200000000000005</v>
      </c>
      <c r="K132" s="128">
        <f t="shared" si="21"/>
        <v>4.0200000000000005</v>
      </c>
      <c r="L132" s="132"/>
      <c r="M132" s="125"/>
    </row>
    <row r="133" spans="1:13" ht="240">
      <c r="A133" s="140"/>
      <c r="B133" s="141"/>
      <c r="C133" s="79" t="s">
        <v>240</v>
      </c>
      <c r="D133" s="63">
        <v>4</v>
      </c>
      <c r="E133" s="63">
        <v>4</v>
      </c>
      <c r="F133" s="176" t="str">
        <f t="shared" si="20"/>
        <v>Sangat Baik</v>
      </c>
      <c r="G133" s="176" t="str">
        <f t="shared" si="20"/>
        <v>Sangat Baik</v>
      </c>
      <c r="H133" s="61">
        <v>0.67</v>
      </c>
      <c r="I133" s="61">
        <v>0.67</v>
      </c>
      <c r="J133" s="128">
        <f t="shared" si="21"/>
        <v>2.68</v>
      </c>
      <c r="K133" s="128">
        <f t="shared" si="21"/>
        <v>2.68</v>
      </c>
      <c r="L133" s="132"/>
      <c r="M133" s="125"/>
    </row>
    <row r="134" spans="1:13">
      <c r="A134" s="107"/>
      <c r="B134" s="108"/>
      <c r="C134" s="91"/>
      <c r="D134" s="133"/>
      <c r="E134" s="133"/>
      <c r="F134" s="178"/>
      <c r="G134" s="178"/>
      <c r="H134" s="98"/>
      <c r="I134" s="98"/>
      <c r="J134" s="99"/>
      <c r="K134" s="99"/>
      <c r="L134" s="155"/>
      <c r="M134" s="156"/>
    </row>
    <row r="135" spans="1:13">
      <c r="A135" s="107"/>
      <c r="B135" s="108"/>
      <c r="C135" s="52" t="s">
        <v>22</v>
      </c>
      <c r="D135" s="56">
        <f>IFERROR(AVERAGE(D118:D133),"")</f>
        <v>3.8125</v>
      </c>
      <c r="E135" s="56">
        <f>IFERROR(AVERAGE(E118:E133),"")</f>
        <v>3.8125</v>
      </c>
      <c r="F135" s="176" t="str">
        <f t="shared" ref="F135:G135" si="22">IF(D135="","",IF(D135=4,"Sangat Baik",IF(AND(D135&gt;=3,D135&lt;4),"Baik",IF(AND(D135&gt;=2,D135&lt;3),"cukup",IF(AND(D135&gt;=1,D135&lt;2),"Kurang",IF(AND(D135&gt;=0,D135&lt;1),"Sangat Kurang",""))))))</f>
        <v>Baik</v>
      </c>
      <c r="G135" s="176" t="str">
        <f t="shared" si="22"/>
        <v>Baik</v>
      </c>
      <c r="H135" s="98"/>
      <c r="I135" s="98"/>
      <c r="J135" s="99"/>
      <c r="K135" s="99"/>
      <c r="L135" s="157"/>
      <c r="M135" s="158"/>
    </row>
    <row r="136" spans="1:13">
      <c r="A136" s="107"/>
      <c r="B136" s="108"/>
      <c r="C136" s="65" t="s">
        <v>71</v>
      </c>
      <c r="D136" s="110"/>
      <c r="E136" s="110"/>
      <c r="F136" s="178"/>
      <c r="G136" s="178"/>
      <c r="H136" s="56">
        <f>SUM(H118:H133)</f>
        <v>15.62</v>
      </c>
      <c r="I136" s="56">
        <f>SUM(I118:I133)</f>
        <v>15.62</v>
      </c>
      <c r="J136" s="130">
        <f>SUM(J118:J133)</f>
        <v>58.46</v>
      </c>
      <c r="K136" s="130">
        <f>SUM(K118:K133)</f>
        <v>58.46</v>
      </c>
      <c r="L136" s="157"/>
      <c r="M136" s="158"/>
    </row>
    <row r="137" spans="1:13">
      <c r="A137" s="107"/>
      <c r="B137" s="108"/>
      <c r="C137" s="91"/>
      <c r="D137" s="107"/>
      <c r="E137" s="107"/>
      <c r="F137" s="178"/>
      <c r="G137" s="178"/>
      <c r="H137" s="98"/>
      <c r="I137" s="98"/>
      <c r="J137" s="99"/>
      <c r="K137" s="99"/>
      <c r="L137" s="157"/>
      <c r="M137" s="158"/>
    </row>
    <row r="138" spans="1:13" ht="18.75">
      <c r="A138" s="135" t="s">
        <v>23</v>
      </c>
      <c r="B138" s="115"/>
      <c r="C138" s="87"/>
      <c r="D138" s="107"/>
      <c r="E138" s="107"/>
      <c r="F138" s="178"/>
      <c r="G138" s="178"/>
      <c r="H138" s="98"/>
      <c r="I138" s="98"/>
      <c r="J138" s="99"/>
      <c r="K138" s="99"/>
      <c r="L138" s="159"/>
      <c r="M138" s="160"/>
    </row>
    <row r="139" spans="1:13" ht="45">
      <c r="A139" s="14" t="s">
        <v>1</v>
      </c>
      <c r="B139" s="66" t="s">
        <v>20</v>
      </c>
      <c r="C139" s="67" t="s">
        <v>21</v>
      </c>
      <c r="D139" s="171" t="s">
        <v>305</v>
      </c>
      <c r="E139" s="171" t="s">
        <v>306</v>
      </c>
      <c r="F139" s="175" t="s">
        <v>307</v>
      </c>
      <c r="G139" s="175" t="s">
        <v>308</v>
      </c>
      <c r="H139" s="172" t="s">
        <v>309</v>
      </c>
      <c r="I139" s="172" t="s">
        <v>310</v>
      </c>
      <c r="J139" s="173" t="s">
        <v>311</v>
      </c>
      <c r="K139" s="173" t="s">
        <v>312</v>
      </c>
      <c r="L139" s="131" t="s">
        <v>29</v>
      </c>
      <c r="M139" s="124" t="s">
        <v>302</v>
      </c>
    </row>
    <row r="140" spans="1:13" ht="255">
      <c r="A140" s="138">
        <v>7.1</v>
      </c>
      <c r="B140" s="139" t="s">
        <v>241</v>
      </c>
      <c r="C140" s="72" t="s">
        <v>242</v>
      </c>
      <c r="D140" s="55">
        <v>0.92</v>
      </c>
      <c r="E140" s="55">
        <v>0.92</v>
      </c>
      <c r="F140" s="176" t="str">
        <f t="shared" ref="F140:G152" si="23">IF(D140="","",IF(D140=4,"Sangat Baik",IF(AND(D140&gt;=3,D140&lt;4),"Baik",IF(AND(D140&gt;=2,D140&lt;3),"cukup",IF(AND(D140&gt;=1,D140&lt;2),"Kurang",IF(AND(D140&gt;=0,D140&lt;1),"Sangat Kurang",""))))))</f>
        <v>Sangat Kurang</v>
      </c>
      <c r="G140" s="176" t="str">
        <f t="shared" si="23"/>
        <v>Sangat Kurang</v>
      </c>
      <c r="H140" s="61">
        <v>3.75</v>
      </c>
      <c r="I140" s="61">
        <v>3.75</v>
      </c>
      <c r="J140" s="128">
        <f t="shared" ref="J140:K147" si="24">IFERROR((AVERAGE(D140)*H140),"")</f>
        <v>3.45</v>
      </c>
      <c r="K140" s="128">
        <f t="shared" si="24"/>
        <v>3.45</v>
      </c>
      <c r="L140" s="132"/>
      <c r="M140" s="125"/>
    </row>
    <row r="141" spans="1:13" ht="120">
      <c r="A141" s="138"/>
      <c r="B141" s="139"/>
      <c r="C141" s="72" t="s">
        <v>243</v>
      </c>
      <c r="D141" s="55">
        <v>4</v>
      </c>
      <c r="E141" s="55">
        <v>4</v>
      </c>
      <c r="F141" s="176"/>
      <c r="G141" s="176"/>
      <c r="H141" s="61">
        <v>1.87</v>
      </c>
      <c r="I141" s="61">
        <v>1.87</v>
      </c>
      <c r="J141" s="128"/>
      <c r="K141" s="128"/>
      <c r="L141" s="132"/>
      <c r="M141" s="125"/>
    </row>
    <row r="142" spans="1:13" ht="255">
      <c r="A142" s="138"/>
      <c r="B142" s="139"/>
      <c r="C142" s="72" t="s">
        <v>244</v>
      </c>
      <c r="D142" s="55">
        <v>4</v>
      </c>
      <c r="E142" s="55">
        <v>4</v>
      </c>
      <c r="F142" s="176" t="str">
        <f t="shared" si="23"/>
        <v>Sangat Baik</v>
      </c>
      <c r="G142" s="176" t="str">
        <f t="shared" si="23"/>
        <v>Sangat Baik</v>
      </c>
      <c r="H142" s="61">
        <v>3.74</v>
      </c>
      <c r="I142" s="61">
        <v>3.74</v>
      </c>
      <c r="J142" s="128">
        <f t="shared" si="24"/>
        <v>14.96</v>
      </c>
      <c r="K142" s="128">
        <f t="shared" si="24"/>
        <v>14.96</v>
      </c>
      <c r="L142" s="132"/>
      <c r="M142" s="125"/>
    </row>
    <row r="143" spans="1:13" ht="45">
      <c r="A143" s="138"/>
      <c r="B143" s="139"/>
      <c r="C143" s="72" t="s">
        <v>245</v>
      </c>
      <c r="D143" s="55">
        <v>4</v>
      </c>
      <c r="E143" s="55">
        <v>4</v>
      </c>
      <c r="F143" s="176" t="str">
        <f t="shared" si="23"/>
        <v>Sangat Baik</v>
      </c>
      <c r="G143" s="176" t="str">
        <f t="shared" si="23"/>
        <v>Sangat Baik</v>
      </c>
      <c r="H143" s="61">
        <v>1.87</v>
      </c>
      <c r="I143" s="61">
        <v>1.87</v>
      </c>
      <c r="J143" s="128">
        <f t="shared" si="24"/>
        <v>7.48</v>
      </c>
      <c r="K143" s="128">
        <f t="shared" si="24"/>
        <v>7.48</v>
      </c>
      <c r="L143" s="132"/>
      <c r="M143" s="125"/>
    </row>
    <row r="144" spans="1:13" ht="270">
      <c r="A144" s="138">
        <v>7.2</v>
      </c>
      <c r="B144" s="139" t="s">
        <v>246</v>
      </c>
      <c r="C144" s="72" t="s">
        <v>247</v>
      </c>
      <c r="D144" s="55">
        <v>4</v>
      </c>
      <c r="E144" s="55">
        <v>4</v>
      </c>
      <c r="F144" s="176" t="str">
        <f t="shared" si="23"/>
        <v>Sangat Baik</v>
      </c>
      <c r="G144" s="176" t="str">
        <f t="shared" si="23"/>
        <v>Sangat Baik</v>
      </c>
      <c r="H144" s="61">
        <v>1.87</v>
      </c>
      <c r="I144" s="61">
        <v>1.87</v>
      </c>
      <c r="J144" s="128">
        <f t="shared" si="24"/>
        <v>7.48</v>
      </c>
      <c r="K144" s="128">
        <f t="shared" si="24"/>
        <v>7.48</v>
      </c>
      <c r="L144" s="132"/>
      <c r="M144" s="125"/>
    </row>
    <row r="145" spans="1:13" ht="30">
      <c r="A145" s="138"/>
      <c r="B145" s="139"/>
      <c r="C145" s="72" t="s">
        <v>248</v>
      </c>
      <c r="D145" s="55">
        <v>0</v>
      </c>
      <c r="E145" s="55">
        <v>0</v>
      </c>
      <c r="F145" s="176" t="str">
        <f t="shared" si="23"/>
        <v>Sangat Kurang</v>
      </c>
      <c r="G145" s="176" t="str">
        <f t="shared" si="23"/>
        <v>Sangat Kurang</v>
      </c>
      <c r="H145" s="61">
        <v>1.87</v>
      </c>
      <c r="I145" s="61">
        <v>1.87</v>
      </c>
      <c r="J145" s="128">
        <f t="shared" si="24"/>
        <v>0</v>
      </c>
      <c r="K145" s="128">
        <f t="shared" si="24"/>
        <v>0</v>
      </c>
      <c r="L145" s="132"/>
      <c r="M145" s="125"/>
    </row>
    <row r="146" spans="1:13" ht="105">
      <c r="A146" s="138">
        <v>7.3</v>
      </c>
      <c r="B146" s="139" t="s">
        <v>249</v>
      </c>
      <c r="C146" s="72" t="s">
        <v>250</v>
      </c>
      <c r="D146" s="55">
        <v>4</v>
      </c>
      <c r="E146" s="55">
        <v>4</v>
      </c>
      <c r="F146" s="176" t="str">
        <f t="shared" si="23"/>
        <v>Sangat Baik</v>
      </c>
      <c r="G146" s="176" t="str">
        <f t="shared" si="23"/>
        <v>Sangat Baik</v>
      </c>
      <c r="H146" s="61">
        <v>1.87</v>
      </c>
      <c r="I146" s="61">
        <v>1.87</v>
      </c>
      <c r="J146" s="128">
        <f t="shared" si="24"/>
        <v>7.48</v>
      </c>
      <c r="K146" s="128">
        <f t="shared" si="24"/>
        <v>7.48</v>
      </c>
      <c r="L146" s="132"/>
      <c r="M146" s="125"/>
    </row>
    <row r="147" spans="1:13" ht="105">
      <c r="A147" s="138"/>
      <c r="B147" s="139"/>
      <c r="C147" s="72" t="s">
        <v>251</v>
      </c>
      <c r="D147" s="55">
        <v>2.9</v>
      </c>
      <c r="E147" s="55">
        <v>2.9</v>
      </c>
      <c r="F147" s="176" t="str">
        <f t="shared" si="23"/>
        <v>cukup</v>
      </c>
      <c r="G147" s="176" t="str">
        <f t="shared" si="23"/>
        <v>cukup</v>
      </c>
      <c r="H147" s="61">
        <v>1.87</v>
      </c>
      <c r="I147" s="61">
        <v>1.87</v>
      </c>
      <c r="J147" s="128">
        <f t="shared" si="24"/>
        <v>5.423</v>
      </c>
      <c r="K147" s="128">
        <f t="shared" si="24"/>
        <v>5.423</v>
      </c>
      <c r="L147" s="132"/>
      <c r="M147" s="125"/>
    </row>
    <row r="148" spans="1:13">
      <c r="A148" s="107"/>
      <c r="B148" s="108"/>
      <c r="C148" s="91"/>
      <c r="D148" s="133"/>
      <c r="E148" s="133"/>
      <c r="F148" s="178"/>
      <c r="G148" s="178"/>
      <c r="H148" s="98"/>
      <c r="I148" s="98"/>
      <c r="J148" s="99"/>
      <c r="K148" s="99"/>
      <c r="L148" s="155"/>
      <c r="M148" s="156"/>
    </row>
    <row r="149" spans="1:13">
      <c r="A149" s="107"/>
      <c r="B149" s="108"/>
      <c r="C149" s="52" t="s">
        <v>22</v>
      </c>
      <c r="D149" s="56">
        <f>IFERROR(AVERAGE(D140:D147),"")</f>
        <v>2.9775</v>
      </c>
      <c r="E149" s="56">
        <f>IFERROR(AVERAGE(E140:E147),"")</f>
        <v>2.9775</v>
      </c>
      <c r="F149" s="176" t="str">
        <f t="shared" si="23"/>
        <v>cukup</v>
      </c>
      <c r="G149" s="176" t="str">
        <f t="shared" si="23"/>
        <v>cukup</v>
      </c>
      <c r="H149" s="98"/>
      <c r="I149" s="98"/>
      <c r="J149" s="99"/>
      <c r="K149" s="99"/>
      <c r="L149" s="157"/>
      <c r="M149" s="158"/>
    </row>
    <row r="150" spans="1:13">
      <c r="A150" s="107"/>
      <c r="B150" s="108"/>
      <c r="C150" s="65" t="s">
        <v>71</v>
      </c>
      <c r="D150" s="110"/>
      <c r="E150" s="110"/>
      <c r="F150" s="178"/>
      <c r="G150" s="178"/>
      <c r="H150" s="56">
        <f>SUM(H140:H147)</f>
        <v>18.710000000000004</v>
      </c>
      <c r="I150" s="56">
        <f>SUM(I140:I147)</f>
        <v>18.710000000000004</v>
      </c>
      <c r="J150" s="130">
        <f>SUM(J140:J147)</f>
        <v>46.27300000000001</v>
      </c>
      <c r="K150" s="130">
        <f>SUM(K140:K147)</f>
        <v>46.27300000000001</v>
      </c>
      <c r="L150" s="157"/>
      <c r="M150" s="158"/>
    </row>
    <row r="151" spans="1:13">
      <c r="A151" s="107"/>
      <c r="B151" s="108"/>
      <c r="C151" s="91"/>
      <c r="D151" s="134"/>
      <c r="E151" s="134"/>
      <c r="F151" s="178"/>
      <c r="G151" s="178"/>
      <c r="H151" s="98"/>
      <c r="I151" s="98"/>
      <c r="J151" s="99"/>
      <c r="K151" s="99"/>
      <c r="L151" s="157"/>
      <c r="M151" s="158"/>
    </row>
    <row r="152" spans="1:13">
      <c r="A152" s="107"/>
      <c r="B152" s="108"/>
      <c r="C152" s="53" t="s">
        <v>30</v>
      </c>
      <c r="D152" s="64">
        <f>IFERROR(AVERAGE(D149,D135,D113,D80,D51,D28,D16),"")</f>
        <v>3.0491418016481964</v>
      </c>
      <c r="E152" s="64">
        <f>IFERROR(AVERAGE(E149,E135,E113,E80,E51,E28,E16),"")</f>
        <v>2.8110465635529578</v>
      </c>
      <c r="F152" s="176" t="str">
        <f t="shared" si="23"/>
        <v>Baik</v>
      </c>
      <c r="G152" s="176" t="str">
        <f t="shared" si="23"/>
        <v>cukup</v>
      </c>
      <c r="H152" s="98"/>
      <c r="I152" s="98"/>
      <c r="J152" s="99"/>
      <c r="K152" s="99"/>
      <c r="L152" s="157"/>
      <c r="M152" s="158"/>
    </row>
    <row r="153" spans="1:13" ht="21">
      <c r="A153" s="107"/>
      <c r="B153" s="108"/>
      <c r="C153" s="53" t="s">
        <v>71</v>
      </c>
      <c r="D153" s="98"/>
      <c r="E153" s="98"/>
      <c r="F153" s="179"/>
      <c r="G153" s="179"/>
      <c r="H153" s="64">
        <f>H150+H136+H114+H81+H52+H29+H17</f>
        <v>100.00000000000003</v>
      </c>
      <c r="I153" s="64">
        <f>I150+I136+I114+I81+I52+I29+I17</f>
        <v>100.00000000000003</v>
      </c>
      <c r="J153" s="136">
        <f>J150+J136+J114+J81+J52+J29+J17</f>
        <v>303.57300000000004</v>
      </c>
      <c r="K153" s="136">
        <f>K150+K136+K114+K81+K52+K29+K17</f>
        <v>298.37300000000005</v>
      </c>
      <c r="L153" s="159"/>
      <c r="M153" s="160"/>
    </row>
    <row r="154" spans="1:13">
      <c r="J154" s="59" t="s">
        <v>303</v>
      </c>
      <c r="K154" s="59" t="s">
        <v>303</v>
      </c>
    </row>
  </sheetData>
  <sheetProtection selectLockedCells="1"/>
  <mergeCells count="59">
    <mergeCell ref="A1:M1"/>
    <mergeCell ref="A2:M2"/>
    <mergeCell ref="A3:M3"/>
    <mergeCell ref="L31:M31"/>
    <mergeCell ref="L50:M54"/>
    <mergeCell ref="L148:M153"/>
    <mergeCell ref="L134:M138"/>
    <mergeCell ref="L112:M116"/>
    <mergeCell ref="A82:M83"/>
    <mergeCell ref="L79:M81"/>
    <mergeCell ref="A67:A69"/>
    <mergeCell ref="B67:B69"/>
    <mergeCell ref="B59:B66"/>
    <mergeCell ref="A125:A131"/>
    <mergeCell ref="B125:B131"/>
    <mergeCell ref="A140:A143"/>
    <mergeCell ref="B140:B143"/>
    <mergeCell ref="A144:A145"/>
    <mergeCell ref="B144:B145"/>
    <mergeCell ref="B12:B13"/>
    <mergeCell ref="A12:A13"/>
    <mergeCell ref="A48:A49"/>
    <mergeCell ref="B48:B49"/>
    <mergeCell ref="B33:B36"/>
    <mergeCell ref="A33:A40"/>
    <mergeCell ref="B39:B40"/>
    <mergeCell ref="A43:A47"/>
    <mergeCell ref="B43:B47"/>
    <mergeCell ref="L15:M19"/>
    <mergeCell ref="L27:M30"/>
    <mergeCell ref="A132:A133"/>
    <mergeCell ref="B132:B133"/>
    <mergeCell ref="A41:A42"/>
    <mergeCell ref="B41:B42"/>
    <mergeCell ref="A101:A105"/>
    <mergeCell ref="B101:B105"/>
    <mergeCell ref="A57:A58"/>
    <mergeCell ref="B57:B58"/>
    <mergeCell ref="A75:A78"/>
    <mergeCell ref="B75:B78"/>
    <mergeCell ref="A92:A93"/>
    <mergeCell ref="B92:B93"/>
    <mergeCell ref="A59:A66"/>
    <mergeCell ref="A146:A147"/>
    <mergeCell ref="B146:B147"/>
    <mergeCell ref="A122:A124"/>
    <mergeCell ref="B122:B124"/>
    <mergeCell ref="A70:A74"/>
    <mergeCell ref="B70:B74"/>
    <mergeCell ref="A107:A111"/>
    <mergeCell ref="B107:B111"/>
    <mergeCell ref="A85:A91"/>
    <mergeCell ref="B85:B91"/>
    <mergeCell ref="A119:A121"/>
    <mergeCell ref="B119:B121"/>
    <mergeCell ref="A94:A96"/>
    <mergeCell ref="B94:B96"/>
    <mergeCell ref="A97:A100"/>
    <mergeCell ref="B97:B100"/>
  </mergeCells>
  <conditionalFormatting sqref="J153:K153 J136:K136 J150:K150 J114:K114 J52:K52 J81:K81 J17:K17 J29:K29 D136:G136 D150:G150 D114:G114 D52:G52 D81:G81 D17:G17 D29:G29 F154:G1048576 F18:G81 F84:G152 G15:G81 F5:G16">
    <cfRule type="containsText" dxfId="5" priority="101" operator="containsText" text="cukup">
      <formula>NOT(ISERROR(SEARCH("cukup",D5)))</formula>
    </cfRule>
    <cfRule type="containsText" dxfId="4" priority="102" operator="containsText" text="Sangat Baik">
      <formula>NOT(ISERROR(SEARCH("Sangat Baik",D5)))</formula>
    </cfRule>
    <cfRule type="containsText" dxfId="3" priority="103" operator="containsText" text="Baik">
      <formula>NOT(ISERROR(SEARCH("Baik",D5)))</formula>
    </cfRule>
    <cfRule type="containsText" dxfId="2" priority="104" operator="containsText" text="Kurang">
      <formula>NOT(ISERROR(SEARCH("Kurang",D5)))</formula>
    </cfRule>
    <cfRule type="containsText" dxfId="1" priority="105" operator="containsText" text="Sangat Kurang">
      <formula>NOT(ISERROR(SEARCH("Sangat Kurang",D5)))</formula>
    </cfRule>
  </conditionalFormatting>
  <conditionalFormatting sqref="F18:G18 J153:K153 J136:K136 J150:K150 J114:K114 J52:K52 J81:K81 J17:K17 J29:K29 D136:G136 D150:G150 D114:G114 D52:G52 D81:G81 D17:G17 D29:G29 F85:G152 F33:G53 F56:G81 F21:G30 F12:G16 G12:G18">
    <cfRule type="containsText" dxfId="0" priority="100" operator="containsText" text="Sangat Kurang">
      <formula>NOT(ISERROR(SEARCH("Sangat Kurang",D12)))</formula>
    </cfRule>
  </conditionalFormatting>
  <dataValidations xWindow="757" yWindow="361" count="2">
    <dataValidation type="decimal" allowBlank="1" showInputMessage="1" showErrorMessage="1" errorTitle="Data yg Anda Masukan Salah !" error="Ulangi Lagi..." promptTitle="Isilah Kotak di bawah ini." prompt="Isi dengan Range 0 - 4" sqref="D118:E133 D56:E78 D85:E111 D21:E26 D33:E49 D140:E147">
      <formula1>0</formula1>
      <formula2>4</formula2>
    </dataValidation>
    <dataValidation type="decimal" allowBlank="1" showInputMessage="1" showErrorMessage="1" error="Data yang anda masukkan salah!!" promptTitle="Isilah kotak di bawah ini." prompt="Isi dengan Range 0 - 4" sqref="D12:E14">
      <formula1>0</formula1>
      <formula2>4</formula2>
    </dataValidation>
  </dataValidations>
  <pageMargins left="0.21" right="0.74" top="0.28999999999999998" bottom="0.26" header="0.21" footer="0.16"/>
  <pageSetup paperSize="9" scale="71" orientation="landscape" r:id="rId1"/>
  <rowBreaks count="7" manualBreakCount="7">
    <brk id="18" max="16383" man="1"/>
    <brk id="30" max="16383" man="1"/>
    <brk id="53" max="16383" man="1"/>
    <brk id="71" max="7" man="1"/>
    <brk id="82" max="16383" man="1"/>
    <brk id="115" max="16383" man="1"/>
    <brk id="137" max="16383" man="1"/>
  </rowBreaks>
  <legacyDrawing r:id="rId2"/>
  <oleObjects>
    <oleObject progId="Equation.DSMT4" shapeId="1191" r:id="rId3"/>
    <oleObject progId="Word.Document.12" shapeId="1436" r:id="rId4"/>
    <oleObject progId="Word.Document.12" shapeId="1437" r:id="rId5"/>
    <oleObject progId="Word.Document.12" shapeId="1438" r:id="rId6"/>
    <oleObject progId="Word.Document.12" shapeId="1439" r:id="rId7"/>
    <oleObject progId="Word.Document.12" shapeId="1440" r:id="rId8"/>
    <oleObject progId="Word.Document.12" shapeId="1441" r:id="rId9"/>
    <oleObject progId="Word.Document.12" shapeId="1442" r:id="rId10"/>
    <oleObject progId="Word.Document.12" shapeId="1471" r:id="rId11"/>
    <oleObject progId="Word.Document.12" shapeId="1499" r:id="rId12"/>
    <oleObject progId="Word.Document.12" shapeId="1500" r:id="rId13"/>
    <oleObject progId="Word.Document.12" shapeId="1501" r:id="rId14"/>
    <oleObject progId="Word.Document.12" shapeId="1502" r:id="rId15"/>
  </oleObject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sheetPr codeName="Sheet2" enableFormatConditionsCalculation="0"/>
  <dimension ref="A1:G147"/>
  <sheetViews>
    <sheetView showGridLines="0" topLeftCell="A118" zoomScaleSheetLayoutView="90" workbookViewId="0">
      <selection activeCell="G143" sqref="G143"/>
    </sheetView>
  </sheetViews>
  <sheetFormatPr defaultColWidth="8.85546875" defaultRowHeight="15"/>
  <cols>
    <col min="1" max="1" width="16.28515625" style="19" customWidth="1"/>
    <col min="2" max="2" width="13.140625" style="19" customWidth="1"/>
    <col min="3" max="3" width="10.42578125" style="43" customWidth="1"/>
    <col min="4" max="4" width="13.42578125" style="19" customWidth="1"/>
    <col min="5" max="5" width="35.85546875" style="19" customWidth="1"/>
    <col min="6" max="6" width="17.42578125" style="19" customWidth="1"/>
    <col min="7" max="7" width="37" style="19" bestFit="1" customWidth="1"/>
    <col min="8" max="16384" width="8.85546875" style="19"/>
  </cols>
  <sheetData>
    <row r="1" spans="1:7" ht="18.75">
      <c r="A1" s="16" t="s">
        <v>65</v>
      </c>
      <c r="B1" s="16"/>
      <c r="C1" s="42"/>
      <c r="D1" s="16" t="str">
        <f>'Evalusi Mutu'!C5</f>
        <v>:</v>
      </c>
      <c r="E1" s="16"/>
      <c r="F1" s="17"/>
      <c r="G1" s="18"/>
    </row>
    <row r="2" spans="1:7" ht="18.75">
      <c r="A2" s="16" t="s">
        <v>66</v>
      </c>
      <c r="B2" s="16"/>
      <c r="C2" s="42"/>
      <c r="D2" s="16" t="str">
        <f>'Evalusi Mutu'!C6</f>
        <v>:</v>
      </c>
      <c r="E2" s="16"/>
      <c r="F2" s="20"/>
      <c r="G2" s="18"/>
    </row>
    <row r="3" spans="1:7">
      <c r="F3" s="21"/>
    </row>
    <row r="4" spans="1:7" ht="15.75">
      <c r="A4" s="168" t="s">
        <v>31</v>
      </c>
      <c r="B4" s="169"/>
      <c r="C4" s="169"/>
      <c r="D4" s="169"/>
      <c r="E4" s="170"/>
      <c r="F4" s="35" t="s">
        <v>32</v>
      </c>
      <c r="G4" s="36" t="s">
        <v>28</v>
      </c>
    </row>
    <row r="5" spans="1:7" ht="15.75">
      <c r="A5" s="22" t="s">
        <v>0</v>
      </c>
      <c r="B5" s="22"/>
      <c r="C5" s="44"/>
      <c r="D5" s="22"/>
      <c r="E5" s="22"/>
      <c r="F5" s="23">
        <f>'Evalusi Mutu'!D16</f>
        <v>2.6666666666666665</v>
      </c>
      <c r="G5" s="24" t="str">
        <f t="shared" ref="G5:G12" si="0">IF(F5="","",IF(F5=4,"Sangat Baik",IF(AND(F5&gt;=3,F5&lt;4),"Baik",IF(AND(F5&gt;=2,F5&lt;3),"cukup",IF(AND(F5&gt;=1,F5&lt;2),"Kurang",IF(AND(F5&gt;=0,F5&lt;1),"Sangat Kurang",""))))))</f>
        <v>cukup</v>
      </c>
    </row>
    <row r="6" spans="1:7" ht="15.75">
      <c r="A6" s="25" t="s">
        <v>26</v>
      </c>
      <c r="B6" s="25"/>
      <c r="C6" s="45"/>
      <c r="D6" s="25"/>
      <c r="E6" s="25"/>
      <c r="F6" s="23">
        <f>'Evalusi Mutu'!D28</f>
        <v>2.1666666666666665</v>
      </c>
      <c r="G6" s="24" t="str">
        <f t="shared" si="0"/>
        <v>cukup</v>
      </c>
    </row>
    <row r="7" spans="1:7" ht="15.75">
      <c r="A7" s="25" t="s">
        <v>8</v>
      </c>
      <c r="B7" s="25"/>
      <c r="C7" s="45"/>
      <c r="D7" s="25"/>
      <c r="E7" s="25"/>
      <c r="F7" s="23">
        <f>'Evalusi Mutu'!D51</f>
        <v>3.0588235294117645</v>
      </c>
      <c r="G7" s="24" t="str">
        <f t="shared" si="0"/>
        <v>Baik</v>
      </c>
    </row>
    <row r="8" spans="1:7" ht="15.75">
      <c r="A8" s="26" t="s">
        <v>13</v>
      </c>
      <c r="B8" s="26"/>
      <c r="C8" s="46"/>
      <c r="D8" s="26"/>
      <c r="E8" s="26"/>
      <c r="F8" s="23">
        <f>'Evalusi Mutu'!D80</f>
        <v>3.2173913043478262</v>
      </c>
      <c r="G8" s="24" t="str">
        <f t="shared" si="0"/>
        <v>Baik</v>
      </c>
    </row>
    <row r="9" spans="1:7" ht="15.75">
      <c r="A9" s="25" t="s">
        <v>18</v>
      </c>
      <c r="B9" s="25"/>
      <c r="C9" s="45"/>
      <c r="D9" s="25"/>
      <c r="E9" s="25"/>
      <c r="F9" s="23">
        <f>'Evalusi Mutu'!D113</f>
        <v>3.4444444444444446</v>
      </c>
      <c r="G9" s="24" t="str">
        <f t="shared" si="0"/>
        <v>Baik</v>
      </c>
    </row>
    <row r="10" spans="1:7" ht="15.75">
      <c r="A10" s="25" t="s">
        <v>19</v>
      </c>
      <c r="B10" s="25"/>
      <c r="C10" s="45"/>
      <c r="D10" s="25"/>
      <c r="E10" s="25"/>
      <c r="F10" s="23">
        <f>'Evalusi Mutu'!D135</f>
        <v>3.8125</v>
      </c>
      <c r="G10" s="24" t="str">
        <f t="shared" si="0"/>
        <v>Baik</v>
      </c>
    </row>
    <row r="11" spans="1:7" ht="15.75">
      <c r="A11" s="26" t="s">
        <v>34</v>
      </c>
      <c r="B11" s="26"/>
      <c r="C11" s="46"/>
      <c r="D11" s="26"/>
      <c r="E11" s="26"/>
      <c r="F11" s="23">
        <f>'Evalusi Mutu'!D149</f>
        <v>2.9775</v>
      </c>
      <c r="G11" s="24" t="str">
        <f t="shared" si="0"/>
        <v>cukup</v>
      </c>
    </row>
    <row r="12" spans="1:7" ht="15.75">
      <c r="A12" s="165" t="s">
        <v>33</v>
      </c>
      <c r="B12" s="166"/>
      <c r="C12" s="166"/>
      <c r="D12" s="166"/>
      <c r="E12" s="167"/>
      <c r="F12" s="27">
        <f>IFERROR(AVERAGE(F5:F11),"")</f>
        <v>3.049141801648195</v>
      </c>
      <c r="G12" s="24" t="str">
        <f t="shared" si="0"/>
        <v>Baik</v>
      </c>
    </row>
    <row r="14" spans="1:7" ht="15.75">
      <c r="A14" s="28" t="s">
        <v>0</v>
      </c>
    </row>
    <row r="15" spans="1:7">
      <c r="A15" s="19" t="s">
        <v>37</v>
      </c>
      <c r="B15" s="29" t="s">
        <v>35</v>
      </c>
      <c r="C15" s="47">
        <f>IF(('Evalusi Mutu'!D12=0),"",'Evalusi Mutu'!D12)</f>
        <v>3</v>
      </c>
    </row>
    <row r="16" spans="1:7">
      <c r="B16" s="29" t="s">
        <v>36</v>
      </c>
      <c r="C16" s="47">
        <f>IF(('Evalusi Mutu'!D13=0),"",'Evalusi Mutu'!D13)</f>
        <v>1</v>
      </c>
    </row>
    <row r="17" spans="1:3">
      <c r="A17" s="19" t="s">
        <v>38</v>
      </c>
      <c r="B17" s="29">
        <v>1.2</v>
      </c>
      <c r="C17" s="47">
        <f>IF(('Evalusi Mutu'!D14=0),"",'Evalusi Mutu'!D14)</f>
        <v>4</v>
      </c>
    </row>
    <row r="18" spans="1:3">
      <c r="B18" s="38" t="s">
        <v>67</v>
      </c>
      <c r="C18" s="48">
        <f>IFERROR(AVERAGE(C15:C17),"")</f>
        <v>2.6666666666666665</v>
      </c>
    </row>
    <row r="25" spans="1:3" ht="15.75">
      <c r="A25" s="31" t="s">
        <v>26</v>
      </c>
    </row>
    <row r="26" spans="1:3">
      <c r="A26" s="19" t="s">
        <v>39</v>
      </c>
      <c r="B26" s="29">
        <v>2.1</v>
      </c>
      <c r="C26" s="47">
        <f>IF(('Evalusi Mutu'!D21=0),"",'Evalusi Mutu'!D21)</f>
        <v>1</v>
      </c>
    </row>
    <row r="27" spans="1:3">
      <c r="A27" s="19" t="s">
        <v>40</v>
      </c>
      <c r="B27" s="29">
        <v>2.2000000000000002</v>
      </c>
      <c r="C27" s="47">
        <f>IF(('Evalusi Mutu'!D22=0),"",'Evalusi Mutu'!D22)</f>
        <v>2</v>
      </c>
    </row>
    <row r="28" spans="1:3">
      <c r="A28" s="19" t="s">
        <v>41</v>
      </c>
      <c r="B28" s="29">
        <v>2.2999999999999998</v>
      </c>
      <c r="C28" s="47">
        <f>IF(('Evalusi Mutu'!D23=0),"",'Evalusi Mutu'!D23)</f>
        <v>1</v>
      </c>
    </row>
    <row r="29" spans="1:3">
      <c r="A29" s="19" t="s">
        <v>64</v>
      </c>
      <c r="B29" s="29">
        <v>2.4</v>
      </c>
      <c r="C29" s="47">
        <f>IF(('Evalusi Mutu'!D24=0),"",'Evalusi Mutu'!D24)</f>
        <v>3</v>
      </c>
    </row>
    <row r="30" spans="1:3">
      <c r="A30" s="19" t="s">
        <v>72</v>
      </c>
      <c r="B30" s="29">
        <v>2.5</v>
      </c>
      <c r="C30" s="47">
        <f>IF(('Evalusi Mutu'!D25=0),"",'Evalusi Mutu'!D25)</f>
        <v>3</v>
      </c>
    </row>
    <row r="31" spans="1:3">
      <c r="A31" s="19" t="s">
        <v>73</v>
      </c>
      <c r="B31" s="29">
        <v>2.6</v>
      </c>
      <c r="C31" s="47">
        <f>IF(('Evalusi Mutu'!D26=0),"",'Evalusi Mutu'!D26)</f>
        <v>3</v>
      </c>
    </row>
    <row r="32" spans="1:3">
      <c r="B32" s="38" t="s">
        <v>67</v>
      </c>
      <c r="C32" s="48">
        <f>IFERROR(AVERAGE(C26:C31),"")</f>
        <v>2.1666666666666665</v>
      </c>
    </row>
    <row r="39" spans="1:3" ht="15.75">
      <c r="A39" s="31" t="s">
        <v>8</v>
      </c>
    </row>
    <row r="40" spans="1:3">
      <c r="A40" s="19" t="s">
        <v>42</v>
      </c>
      <c r="B40" s="29" t="s">
        <v>252</v>
      </c>
      <c r="C40" s="47">
        <f>IF(('Evalusi Mutu'!D33=0),"",'Evalusi Mutu'!D33)</f>
        <v>1</v>
      </c>
    </row>
    <row r="41" spans="1:3">
      <c r="B41" s="29" t="s">
        <v>253</v>
      </c>
      <c r="C41" s="47">
        <f>IF(('Evalusi Mutu'!D34=0),"",'Evalusi Mutu'!D34)</f>
        <v>4</v>
      </c>
    </row>
    <row r="42" spans="1:3">
      <c r="B42" s="29" t="s">
        <v>254</v>
      </c>
      <c r="C42" s="47">
        <f>IF(('Evalusi Mutu'!D35=0),"",'Evalusi Mutu'!D35)</f>
        <v>4</v>
      </c>
    </row>
    <row r="43" spans="1:3">
      <c r="B43" s="29" t="s">
        <v>255</v>
      </c>
      <c r="C43" s="47">
        <f>IF(('Evalusi Mutu'!D36=0),"",'Evalusi Mutu'!D36)</f>
        <v>4</v>
      </c>
    </row>
    <row r="44" spans="1:3">
      <c r="B44" s="29" t="s">
        <v>74</v>
      </c>
      <c r="C44" s="47">
        <f>IF(('Evalusi Mutu'!D37=0),"",'Evalusi Mutu'!D37)</f>
        <v>4</v>
      </c>
    </row>
    <row r="45" spans="1:3">
      <c r="B45" s="29" t="s">
        <v>256</v>
      </c>
      <c r="C45" s="47">
        <f>IF(('Evalusi Mutu'!D38=0),"",'Evalusi Mutu'!D38)</f>
        <v>2</v>
      </c>
    </row>
    <row r="46" spans="1:3">
      <c r="B46" s="29" t="s">
        <v>257</v>
      </c>
      <c r="C46" s="47">
        <f>IF(('Evalusi Mutu'!D39=0),"",'Evalusi Mutu'!D39)</f>
        <v>2</v>
      </c>
    </row>
    <row r="47" spans="1:3">
      <c r="B47" s="29" t="s">
        <v>258</v>
      </c>
      <c r="C47" s="47">
        <f>IF(('Evalusi Mutu'!D40=0),"",'Evalusi Mutu'!D40)</f>
        <v>4</v>
      </c>
    </row>
    <row r="48" spans="1:3">
      <c r="A48" s="19" t="s">
        <v>43</v>
      </c>
      <c r="B48" s="29" t="s">
        <v>75</v>
      </c>
      <c r="C48" s="47">
        <f>IF(('Evalusi Mutu'!D41=0),"",'Evalusi Mutu'!D41)</f>
        <v>2</v>
      </c>
    </row>
    <row r="49" spans="1:3">
      <c r="B49" s="29" t="s">
        <v>76</v>
      </c>
      <c r="C49" s="47">
        <f>IF(('Evalusi Mutu'!D42=0),"",'Evalusi Mutu'!D42)</f>
        <v>2</v>
      </c>
    </row>
    <row r="50" spans="1:3">
      <c r="A50" s="19" t="s">
        <v>44</v>
      </c>
      <c r="B50" s="29" t="s">
        <v>259</v>
      </c>
      <c r="C50" s="47">
        <f>IF(('Evalusi Mutu'!D43=0),"",'Evalusi Mutu'!D43)</f>
        <v>3</v>
      </c>
    </row>
    <row r="51" spans="1:3">
      <c r="B51" s="29" t="s">
        <v>260</v>
      </c>
      <c r="C51" s="47">
        <f>IF(('Evalusi Mutu'!D44=0),"",'Evalusi Mutu'!D44)</f>
        <v>3</v>
      </c>
    </row>
    <row r="52" spans="1:3">
      <c r="B52" s="29" t="s">
        <v>261</v>
      </c>
      <c r="C52" s="47">
        <f>IF(('Evalusi Mutu'!D45=0),"",'Evalusi Mutu'!D45)</f>
        <v>3</v>
      </c>
    </row>
    <row r="53" spans="1:3">
      <c r="B53" s="29" t="s">
        <v>262</v>
      </c>
      <c r="C53" s="47">
        <f>IF(('Evalusi Mutu'!D46=0),"",'Evalusi Mutu'!D46)</f>
        <v>4</v>
      </c>
    </row>
    <row r="54" spans="1:3">
      <c r="B54" s="29" t="s">
        <v>263</v>
      </c>
      <c r="C54" s="47">
        <f>IF(('Evalusi Mutu'!D47=0),"",'Evalusi Mutu'!D47)</f>
        <v>4</v>
      </c>
    </row>
    <row r="55" spans="1:3">
      <c r="A55" s="19" t="s">
        <v>45</v>
      </c>
      <c r="B55" s="29" t="s">
        <v>264</v>
      </c>
      <c r="C55" s="47">
        <f>IF(('Evalusi Mutu'!D48=0),"",'Evalusi Mutu'!D48)</f>
        <v>3</v>
      </c>
    </row>
    <row r="56" spans="1:3">
      <c r="B56" s="29" t="s">
        <v>77</v>
      </c>
      <c r="C56" s="47">
        <f>IF(('Evalusi Mutu'!D49=0),"",'Evalusi Mutu'!D49)</f>
        <v>3</v>
      </c>
    </row>
    <row r="57" spans="1:3">
      <c r="B57" s="38" t="s">
        <v>67</v>
      </c>
      <c r="C57" s="48">
        <f>IFERROR(AVERAGE(C40:C56),"")</f>
        <v>3.0588235294117645</v>
      </c>
    </row>
    <row r="58" spans="1:3">
      <c r="B58" s="39"/>
      <c r="C58" s="49"/>
    </row>
    <row r="59" spans="1:3">
      <c r="B59" s="39"/>
      <c r="C59" s="49"/>
    </row>
    <row r="60" spans="1:3" s="33" customFormat="1" ht="15.75">
      <c r="A60" s="32" t="s">
        <v>13</v>
      </c>
      <c r="C60" s="50"/>
    </row>
    <row r="61" spans="1:3">
      <c r="A61" s="19" t="s">
        <v>46</v>
      </c>
      <c r="B61" s="29" t="s">
        <v>78</v>
      </c>
      <c r="C61" s="47">
        <f>IF(('Evalusi Mutu'!D56=0),"",'Evalusi Mutu'!D56)</f>
        <v>3</v>
      </c>
    </row>
    <row r="62" spans="1:3">
      <c r="A62" s="19" t="s">
        <v>47</v>
      </c>
      <c r="B62" s="29" t="s">
        <v>79</v>
      </c>
      <c r="C62" s="47">
        <f>IF(('Evalusi Mutu'!D57=0),"",'Evalusi Mutu'!D57)</f>
        <v>3</v>
      </c>
    </row>
    <row r="63" spans="1:3">
      <c r="B63" s="29" t="s">
        <v>80</v>
      </c>
      <c r="C63" s="47">
        <f>IF(('Evalusi Mutu'!D58=0),"",'Evalusi Mutu'!D58)</f>
        <v>3</v>
      </c>
    </row>
    <row r="64" spans="1:3">
      <c r="A64" s="19" t="s">
        <v>48</v>
      </c>
      <c r="B64" s="29" t="s">
        <v>265</v>
      </c>
      <c r="C64" s="47">
        <f>IF(('Evalusi Mutu'!D59=0),"",'Evalusi Mutu'!D59)</f>
        <v>3</v>
      </c>
    </row>
    <row r="65" spans="1:3">
      <c r="B65" s="29" t="s">
        <v>266</v>
      </c>
      <c r="C65" s="47">
        <f>IF(('Evalusi Mutu'!D60=0),"",'Evalusi Mutu'!D60)</f>
        <v>1</v>
      </c>
    </row>
    <row r="66" spans="1:3">
      <c r="B66" s="29" t="s">
        <v>267</v>
      </c>
      <c r="C66" s="47">
        <f>IF(('Evalusi Mutu'!D61=0),"",'Evalusi Mutu'!D61)</f>
        <v>3</v>
      </c>
    </row>
    <row r="67" spans="1:3">
      <c r="B67" s="29" t="s">
        <v>266</v>
      </c>
      <c r="C67" s="47">
        <f>IF(('Evalusi Mutu'!D62=0),"",'Evalusi Mutu'!D62)</f>
        <v>4</v>
      </c>
    </row>
    <row r="68" spans="1:3">
      <c r="B68" s="29" t="s">
        <v>268</v>
      </c>
      <c r="C68" s="47">
        <f>IF(('Evalusi Mutu'!D63=0),"",'Evalusi Mutu'!D63)</f>
        <v>1</v>
      </c>
    </row>
    <row r="69" spans="1:3">
      <c r="B69" s="29" t="s">
        <v>81</v>
      </c>
      <c r="C69" s="47">
        <f>IF(('Evalusi Mutu'!D64=0),"",'Evalusi Mutu'!D64)</f>
        <v>4</v>
      </c>
    </row>
    <row r="70" spans="1:3">
      <c r="B70" s="29" t="s">
        <v>82</v>
      </c>
      <c r="C70" s="47">
        <f>IF(('Evalusi Mutu'!D65=0),"",'Evalusi Mutu'!D65)</f>
        <v>4</v>
      </c>
    </row>
    <row r="71" spans="1:3">
      <c r="B71" s="29" t="s">
        <v>82</v>
      </c>
      <c r="C71" s="47">
        <f>IF(('Evalusi Mutu'!D66=0),"",'Evalusi Mutu'!D66)</f>
        <v>4</v>
      </c>
    </row>
    <row r="72" spans="1:3">
      <c r="A72" s="19" t="s">
        <v>49</v>
      </c>
      <c r="B72" s="29" t="s">
        <v>83</v>
      </c>
      <c r="C72" s="47">
        <f>IF(('Evalusi Mutu'!D67=0),"",'Evalusi Mutu'!D67)</f>
        <v>4</v>
      </c>
    </row>
    <row r="73" spans="1:3">
      <c r="B73" s="29" t="s">
        <v>269</v>
      </c>
      <c r="C73" s="47">
        <f>IF(('Evalusi Mutu'!D68=0),"",'Evalusi Mutu'!D68)</f>
        <v>4</v>
      </c>
    </row>
    <row r="74" spans="1:3">
      <c r="B74" s="29" t="s">
        <v>270</v>
      </c>
      <c r="C74" s="47">
        <f>IF(('Evalusi Mutu'!D69=0),"",'Evalusi Mutu'!D69)</f>
        <v>4</v>
      </c>
    </row>
    <row r="75" spans="1:3">
      <c r="A75" s="19" t="s">
        <v>50</v>
      </c>
      <c r="B75" s="29" t="s">
        <v>84</v>
      </c>
      <c r="C75" s="47">
        <f>IF(('Evalusi Mutu'!D70=0),"",'Evalusi Mutu'!D70)</f>
        <v>4</v>
      </c>
    </row>
    <row r="76" spans="1:3">
      <c r="B76" s="29" t="s">
        <v>85</v>
      </c>
      <c r="C76" s="47">
        <f>IF(('Evalusi Mutu'!D71=0),"",'Evalusi Mutu'!D71)</f>
        <v>4</v>
      </c>
    </row>
    <row r="77" spans="1:3">
      <c r="B77" s="29" t="s">
        <v>86</v>
      </c>
      <c r="C77" s="47">
        <f>IF(('Evalusi Mutu'!D72=0),"",'Evalusi Mutu'!D72)</f>
        <v>4</v>
      </c>
    </row>
    <row r="78" spans="1:3">
      <c r="B78" s="29" t="s">
        <v>87</v>
      </c>
      <c r="C78" s="47">
        <f>IF(('Evalusi Mutu'!D73=0),"",'Evalusi Mutu'!D73)</f>
        <v>4</v>
      </c>
    </row>
    <row r="79" spans="1:3">
      <c r="B79" s="29" t="s">
        <v>88</v>
      </c>
      <c r="C79" s="47">
        <f>IF(('Evalusi Mutu'!D74=0),"",'Evalusi Mutu'!D74)</f>
        <v>4</v>
      </c>
    </row>
    <row r="80" spans="1:3">
      <c r="A80" s="19" t="s">
        <v>98</v>
      </c>
      <c r="B80" s="29" t="s">
        <v>271</v>
      </c>
      <c r="C80" s="47">
        <f>IF(('Evalusi Mutu'!D75=0),"",'Evalusi Mutu'!D75)</f>
        <v>1</v>
      </c>
    </row>
    <row r="81" spans="1:3">
      <c r="B81" s="29" t="s">
        <v>272</v>
      </c>
      <c r="C81" s="47">
        <f>IF(('Evalusi Mutu'!D76=0),"",'Evalusi Mutu'!D76)</f>
        <v>3</v>
      </c>
    </row>
    <row r="82" spans="1:3">
      <c r="B82" s="29" t="s">
        <v>273</v>
      </c>
      <c r="C82" s="47">
        <f>IF(('Evalusi Mutu'!D77=0),"",'Evalusi Mutu'!D77)</f>
        <v>3</v>
      </c>
    </row>
    <row r="83" spans="1:3">
      <c r="B83" s="29" t="s">
        <v>89</v>
      </c>
      <c r="C83" s="47">
        <f>IF(('Evalusi Mutu'!D78=0),"",'Evalusi Mutu'!D78)</f>
        <v>2</v>
      </c>
    </row>
    <row r="84" spans="1:3">
      <c r="B84" s="38" t="s">
        <v>67</v>
      </c>
      <c r="C84" s="48">
        <f>IFERROR(AVERAGE(C61:C83),"")</f>
        <v>3.2173913043478262</v>
      </c>
    </row>
    <row r="85" spans="1:3">
      <c r="B85" s="39"/>
      <c r="C85" s="49"/>
    </row>
    <row r="87" spans="1:3" ht="15.75">
      <c r="A87" s="31" t="s">
        <v>18</v>
      </c>
    </row>
    <row r="88" spans="1:3">
      <c r="A88" s="19" t="s">
        <v>51</v>
      </c>
      <c r="B88" s="68" t="s">
        <v>274</v>
      </c>
      <c r="C88" s="47">
        <f>IF(('Evalusi Mutu'!D85=0),"",'Evalusi Mutu'!D85)</f>
        <v>4</v>
      </c>
    </row>
    <row r="89" spans="1:3">
      <c r="B89" s="29" t="s">
        <v>275</v>
      </c>
      <c r="C89" s="47">
        <f>IF(('Evalusi Mutu'!D86=0),"",'Evalusi Mutu'!D86)</f>
        <v>4</v>
      </c>
    </row>
    <row r="90" spans="1:3">
      <c r="B90" s="68" t="s">
        <v>276</v>
      </c>
      <c r="C90" s="47">
        <f>IF(('Evalusi Mutu'!D87=0),"",'Evalusi Mutu'!D87)</f>
        <v>4</v>
      </c>
    </row>
    <row r="91" spans="1:3">
      <c r="B91" s="29" t="s">
        <v>277</v>
      </c>
      <c r="C91" s="47">
        <f>IF(('Evalusi Mutu'!D88=0),"",'Evalusi Mutu'!D88)</f>
        <v>4</v>
      </c>
    </row>
    <row r="92" spans="1:3">
      <c r="B92" s="29" t="s">
        <v>278</v>
      </c>
      <c r="C92" s="47">
        <f>IF(('Evalusi Mutu'!D89=0),"",'Evalusi Mutu'!D89)</f>
        <v>4</v>
      </c>
    </row>
    <row r="93" spans="1:3">
      <c r="B93" s="29" t="s">
        <v>279</v>
      </c>
      <c r="C93" s="47">
        <f>IF(('Evalusi Mutu'!D90=0),"",'Evalusi Mutu'!D90)</f>
        <v>4</v>
      </c>
    </row>
    <row r="94" spans="1:3">
      <c r="B94" s="29" t="s">
        <v>280</v>
      </c>
      <c r="C94" s="47">
        <f>IF(('Evalusi Mutu'!D91=0),"",'Evalusi Mutu'!D91)</f>
        <v>4</v>
      </c>
    </row>
    <row r="95" spans="1:3">
      <c r="A95" s="19" t="s">
        <v>52</v>
      </c>
      <c r="B95" s="29" t="s">
        <v>281</v>
      </c>
      <c r="C95" s="47">
        <f>IF(('Evalusi Mutu'!D92=0),"",'Evalusi Mutu'!D92)</f>
        <v>4</v>
      </c>
    </row>
    <row r="96" spans="1:3">
      <c r="B96" s="29" t="s">
        <v>282</v>
      </c>
      <c r="C96" s="47">
        <f>IF(('Evalusi Mutu'!D93=0),"",'Evalusi Mutu'!D93)</f>
        <v>4</v>
      </c>
    </row>
    <row r="97" spans="1:3">
      <c r="A97" s="19" t="s">
        <v>53</v>
      </c>
      <c r="B97" s="29" t="s">
        <v>283</v>
      </c>
      <c r="C97" s="47">
        <f>IF(('Evalusi Mutu'!D94=0),"",'Evalusi Mutu'!D94)</f>
        <v>3</v>
      </c>
    </row>
    <row r="98" spans="1:3">
      <c r="B98" s="29" t="s">
        <v>284</v>
      </c>
      <c r="C98" s="47" t="str">
        <f>IF(('Evalusi Mutu'!D95=0),"",'Evalusi Mutu'!D95)</f>
        <v/>
      </c>
    </row>
    <row r="99" spans="1:3">
      <c r="B99" s="29" t="s">
        <v>95</v>
      </c>
      <c r="C99" s="47">
        <f>IF(('Evalusi Mutu'!D96=0),"",'Evalusi Mutu'!D96)</f>
        <v>4</v>
      </c>
    </row>
    <row r="100" spans="1:3">
      <c r="A100" s="19" t="s">
        <v>54</v>
      </c>
      <c r="B100" s="29" t="s">
        <v>288</v>
      </c>
      <c r="C100" s="47">
        <f>IF(('Evalusi Mutu'!D97=0),"",'Evalusi Mutu'!D97)</f>
        <v>3</v>
      </c>
    </row>
    <row r="101" spans="1:3">
      <c r="B101" s="29" t="s">
        <v>285</v>
      </c>
      <c r="C101" s="47">
        <f>IF(('Evalusi Mutu'!D98=0),"",'Evalusi Mutu'!D98)</f>
        <v>3</v>
      </c>
    </row>
    <row r="102" spans="1:3">
      <c r="B102" s="29" t="s">
        <v>286</v>
      </c>
      <c r="C102" s="47">
        <f>IF(('Evalusi Mutu'!D99=0),"",'Evalusi Mutu'!D99)</f>
        <v>4</v>
      </c>
    </row>
    <row r="103" spans="1:3">
      <c r="B103" s="29" t="s">
        <v>287</v>
      </c>
      <c r="C103" s="47">
        <f>IF(('Evalusi Mutu'!D100=0),"",'Evalusi Mutu'!D100)</f>
        <v>4</v>
      </c>
    </row>
    <row r="104" spans="1:3">
      <c r="A104" s="19" t="s">
        <v>55</v>
      </c>
      <c r="B104" s="29" t="s">
        <v>289</v>
      </c>
      <c r="C104" s="47">
        <f>IF(('Evalusi Mutu'!D101=0),"",'Evalusi Mutu'!D101)</f>
        <v>4</v>
      </c>
    </row>
    <row r="105" spans="1:3">
      <c r="B105" s="29" t="s">
        <v>290</v>
      </c>
      <c r="C105" s="47">
        <f>IF(('Evalusi Mutu'!D102=0),"",'Evalusi Mutu'!D102)</f>
        <v>3</v>
      </c>
    </row>
    <row r="106" spans="1:3">
      <c r="B106" s="29" t="s">
        <v>291</v>
      </c>
      <c r="C106" s="47">
        <f>IF(('Evalusi Mutu'!D103=0),"",'Evalusi Mutu'!D103)</f>
        <v>3</v>
      </c>
    </row>
    <row r="107" spans="1:3">
      <c r="B107" s="29" t="s">
        <v>292</v>
      </c>
      <c r="C107" s="47">
        <f>IF(('Evalusi Mutu'!D104=0),"",'Evalusi Mutu'!D104)</f>
        <v>3</v>
      </c>
    </row>
    <row r="108" spans="1:3">
      <c r="B108" s="29" t="s">
        <v>293</v>
      </c>
      <c r="C108" s="47">
        <f>IF(('Evalusi Mutu'!D105=0),"",'Evalusi Mutu'!D105)</f>
        <v>4</v>
      </c>
    </row>
    <row r="109" spans="1:3">
      <c r="A109" s="19" t="s">
        <v>96</v>
      </c>
      <c r="B109" s="29" t="s">
        <v>94</v>
      </c>
      <c r="C109" s="47">
        <f>IF(('Evalusi Mutu'!D106=0),"",'Evalusi Mutu'!D106)</f>
        <v>4</v>
      </c>
    </row>
    <row r="110" spans="1:3">
      <c r="A110" s="19" t="s">
        <v>97</v>
      </c>
      <c r="B110" s="29" t="s">
        <v>93</v>
      </c>
      <c r="C110" s="47">
        <f>IF(('Evalusi Mutu'!D107=0),"",'Evalusi Mutu'!D107)</f>
        <v>2</v>
      </c>
    </row>
    <row r="111" spans="1:3">
      <c r="B111" s="29" t="s">
        <v>92</v>
      </c>
      <c r="C111" s="47">
        <f>IF(('Evalusi Mutu'!D108=0),"",'Evalusi Mutu'!D108)</f>
        <v>4</v>
      </c>
    </row>
    <row r="112" spans="1:3">
      <c r="B112" s="29" t="s">
        <v>91</v>
      </c>
      <c r="C112" s="47">
        <f>IF(('Evalusi Mutu'!D109=0),"",'Evalusi Mutu'!D109)</f>
        <v>3</v>
      </c>
    </row>
    <row r="113" spans="1:3">
      <c r="B113" s="29" t="s">
        <v>90</v>
      </c>
      <c r="C113" s="47">
        <f>IF(('Evalusi Mutu'!D110=0),"",'Evalusi Mutu'!D110)</f>
        <v>3</v>
      </c>
    </row>
    <row r="114" spans="1:3">
      <c r="B114" s="29" t="s">
        <v>294</v>
      </c>
      <c r="C114" s="47">
        <f>IF(('Evalusi Mutu'!D111=0),"",'Evalusi Mutu'!D111)</f>
        <v>3</v>
      </c>
    </row>
    <row r="115" spans="1:3">
      <c r="B115" s="38" t="s">
        <v>67</v>
      </c>
      <c r="C115" s="48">
        <f>IFERROR(AVERAGE(C88:C114),"")</f>
        <v>3.5769230769230771</v>
      </c>
    </row>
    <row r="116" spans="1:3">
      <c r="B116" s="39"/>
      <c r="C116" s="49"/>
    </row>
    <row r="117" spans="1:3">
      <c r="B117" s="39"/>
      <c r="C117" s="49"/>
    </row>
    <row r="118" spans="1:3" ht="15.75">
      <c r="A118" s="31" t="s">
        <v>19</v>
      </c>
      <c r="B118" s="34"/>
    </row>
    <row r="119" spans="1:3">
      <c r="A119" s="19" t="s">
        <v>56</v>
      </c>
      <c r="B119" s="29" t="s">
        <v>108</v>
      </c>
      <c r="C119" s="47">
        <f>IF(('Evalusi Mutu'!D118=0),"",'Evalusi Mutu'!D118)</f>
        <v>4</v>
      </c>
    </row>
    <row r="120" spans="1:3">
      <c r="A120" s="19" t="s">
        <v>57</v>
      </c>
      <c r="B120" s="29" t="s">
        <v>295</v>
      </c>
      <c r="C120" s="47">
        <f>IF(('Evalusi Mutu'!D119=0),"",'Evalusi Mutu'!D119)</f>
        <v>2</v>
      </c>
    </row>
    <row r="121" spans="1:3">
      <c r="B121" s="29" t="s">
        <v>107</v>
      </c>
      <c r="C121" s="47">
        <f>IF(('Evalusi Mutu'!D120=0),"",'Evalusi Mutu'!D120)</f>
        <v>4</v>
      </c>
    </row>
    <row r="122" spans="1:3">
      <c r="B122" s="29" t="s">
        <v>106</v>
      </c>
      <c r="C122" s="47">
        <f>IF(('Evalusi Mutu'!D121=0),"",'Evalusi Mutu'!D121)</f>
        <v>4</v>
      </c>
    </row>
    <row r="123" spans="1:3">
      <c r="A123" s="19" t="s">
        <v>58</v>
      </c>
      <c r="B123" s="29" t="s">
        <v>105</v>
      </c>
      <c r="C123" s="47">
        <f>IF(('Evalusi Mutu'!D122=0),"",'Evalusi Mutu'!D122)</f>
        <v>4</v>
      </c>
    </row>
    <row r="124" spans="1:3">
      <c r="B124" s="29" t="s">
        <v>104</v>
      </c>
      <c r="C124" s="47">
        <f>IF(('Evalusi Mutu'!D123=0),"",'Evalusi Mutu'!D123)</f>
        <v>4</v>
      </c>
    </row>
    <row r="125" spans="1:3">
      <c r="B125" s="29" t="s">
        <v>103</v>
      </c>
      <c r="C125" s="47">
        <f>IF(('Evalusi Mutu'!D124=0),"",'Evalusi Mutu'!D124)</f>
        <v>4</v>
      </c>
    </row>
    <row r="126" spans="1:3">
      <c r="A126" s="19" t="s">
        <v>59</v>
      </c>
      <c r="B126" s="29" t="s">
        <v>296</v>
      </c>
      <c r="C126" s="47">
        <f>IF(('Evalusi Mutu'!D125=0),"",'Evalusi Mutu'!D125)</f>
        <v>4</v>
      </c>
    </row>
    <row r="127" spans="1:3">
      <c r="B127" s="29" t="s">
        <v>297</v>
      </c>
      <c r="C127" s="47">
        <f>IF(('Evalusi Mutu'!D126=0),"",'Evalusi Mutu'!D126)</f>
        <v>4</v>
      </c>
    </row>
    <row r="128" spans="1:3">
      <c r="B128" s="29" t="s">
        <v>298</v>
      </c>
      <c r="C128" s="47">
        <f>IF(('Evalusi Mutu'!D127=0),"",'Evalusi Mutu'!D127)</f>
        <v>4</v>
      </c>
    </row>
    <row r="129" spans="1:3">
      <c r="B129" s="29" t="s">
        <v>299</v>
      </c>
      <c r="C129" s="47">
        <f>IF(('Evalusi Mutu'!D128=0),"",'Evalusi Mutu'!D128)</f>
        <v>4</v>
      </c>
    </row>
    <row r="130" spans="1:3">
      <c r="B130" s="29" t="s">
        <v>300</v>
      </c>
      <c r="C130" s="47">
        <f>IF(('Evalusi Mutu'!D129=0),"",'Evalusi Mutu'!D129)</f>
        <v>4</v>
      </c>
    </row>
    <row r="131" spans="1:3">
      <c r="B131" s="29" t="s">
        <v>102</v>
      </c>
      <c r="C131" s="47">
        <f>IF(('Evalusi Mutu'!D130=0),"",'Evalusi Mutu'!D130)</f>
        <v>4</v>
      </c>
    </row>
    <row r="132" spans="1:3">
      <c r="B132" s="29" t="s">
        <v>101</v>
      </c>
      <c r="C132" s="47">
        <f>IF(('Evalusi Mutu'!D131=0),"",'Evalusi Mutu'!D131)</f>
        <v>4</v>
      </c>
    </row>
    <row r="133" spans="1:3">
      <c r="A133" s="19" t="s">
        <v>60</v>
      </c>
      <c r="B133" s="29" t="s">
        <v>100</v>
      </c>
      <c r="C133" s="47">
        <f>IF(('Evalusi Mutu'!D132=0),"",'Evalusi Mutu'!D132)</f>
        <v>3</v>
      </c>
    </row>
    <row r="134" spans="1:3">
      <c r="B134" s="29" t="s">
        <v>99</v>
      </c>
      <c r="C134" s="47">
        <f>IF(('Evalusi Mutu'!D133=0),"",'Evalusi Mutu'!D133)</f>
        <v>4</v>
      </c>
    </row>
    <row r="135" spans="1:3">
      <c r="B135" s="38" t="s">
        <v>67</v>
      </c>
      <c r="C135" s="48">
        <f>IFERROR(AVERAGE(C119:C134),"")</f>
        <v>3.8125</v>
      </c>
    </row>
    <row r="136" spans="1:3">
      <c r="B136" s="34"/>
    </row>
    <row r="137" spans="1:3">
      <c r="B137" s="34"/>
    </row>
    <row r="138" spans="1:3" ht="15.75">
      <c r="A138" s="32" t="s">
        <v>34</v>
      </c>
      <c r="B138" s="34"/>
    </row>
    <row r="139" spans="1:3">
      <c r="A139" s="19" t="s">
        <v>61</v>
      </c>
      <c r="B139" s="29" t="s">
        <v>109</v>
      </c>
      <c r="C139" s="47">
        <f>IF(('Evalusi Mutu'!D140=0),"",'Evalusi Mutu'!D140)</f>
        <v>0.92</v>
      </c>
    </row>
    <row r="140" spans="1:3">
      <c r="B140" s="29" t="s">
        <v>110</v>
      </c>
      <c r="C140" s="47">
        <f>IF(('Evalusi Mutu'!D141=0),"",'Evalusi Mutu'!D141)</f>
        <v>4</v>
      </c>
    </row>
    <row r="141" spans="1:3">
      <c r="B141" s="29" t="s">
        <v>111</v>
      </c>
      <c r="C141" s="47">
        <f>IF(('Evalusi Mutu'!D142=0),"",'Evalusi Mutu'!D142)</f>
        <v>4</v>
      </c>
    </row>
    <row r="142" spans="1:3">
      <c r="B142" s="29" t="s">
        <v>301</v>
      </c>
      <c r="C142" s="47">
        <f>IF(('Evalusi Mutu'!D143=0),"",'Evalusi Mutu'!D143)</f>
        <v>4</v>
      </c>
    </row>
    <row r="143" spans="1:3">
      <c r="A143" s="19" t="s">
        <v>62</v>
      </c>
      <c r="B143" s="29" t="s">
        <v>112</v>
      </c>
      <c r="C143" s="47">
        <f>IF(('Evalusi Mutu'!D144=0),"",'Evalusi Mutu'!D144)</f>
        <v>4</v>
      </c>
    </row>
    <row r="144" spans="1:3">
      <c r="B144" s="29" t="s">
        <v>113</v>
      </c>
      <c r="C144" s="47" t="str">
        <f>IF(('Evalusi Mutu'!D145=0),"",'Evalusi Mutu'!D145)</f>
        <v/>
      </c>
    </row>
    <row r="145" spans="1:3">
      <c r="A145" s="19" t="s">
        <v>63</v>
      </c>
      <c r="B145" s="29" t="s">
        <v>114</v>
      </c>
      <c r="C145" s="47">
        <f>IF(('Evalusi Mutu'!D146=0),"",'Evalusi Mutu'!D146)</f>
        <v>4</v>
      </c>
    </row>
    <row r="146" spans="1:3">
      <c r="B146" s="29" t="s">
        <v>115</v>
      </c>
      <c r="C146" s="47">
        <f>IF(('Evalusi Mutu'!D147=0),"",'Evalusi Mutu'!D147)</f>
        <v>2.9</v>
      </c>
    </row>
    <row r="147" spans="1:3">
      <c r="B147" s="38" t="s">
        <v>67</v>
      </c>
      <c r="C147" s="48">
        <f>IFERROR(AVERAGE(C139:C146),"")</f>
        <v>3.402857142857143</v>
      </c>
    </row>
  </sheetData>
  <sheetProtection selectLockedCells="1"/>
  <mergeCells count="2">
    <mergeCell ref="A12:E12"/>
    <mergeCell ref="A4:E4"/>
  </mergeCells>
  <conditionalFormatting sqref="G5:G12">
    <cfRule type="containsText" dxfId="54" priority="8" operator="containsText" text="cukup">
      <formula>NOT(ISERROR(SEARCH("cukup",G5)))</formula>
    </cfRule>
    <cfRule type="containsText" dxfId="53" priority="9" operator="containsText" text="Sangat Baik">
      <formula>NOT(ISERROR(SEARCH("Sangat Baik",G5)))</formula>
    </cfRule>
    <cfRule type="containsText" dxfId="52" priority="10" operator="containsText" text="Baik">
      <formula>NOT(ISERROR(SEARCH("Baik",G5)))</formula>
    </cfRule>
    <cfRule type="containsText" dxfId="51" priority="11" operator="containsText" text="Kurang">
      <formula>NOT(ISERROR(SEARCH("Kurang",G5)))</formula>
    </cfRule>
    <cfRule type="containsText" dxfId="50" priority="12" operator="containsText" text="Sangat Kurang">
      <formula>NOT(ISERROR(SEARCH("Sangat Kurang",G5)))</formula>
    </cfRule>
  </conditionalFormatting>
  <conditionalFormatting sqref="G5:G12">
    <cfRule type="containsText" dxfId="49" priority="7" operator="containsText" text="Sangat Kurang">
      <formula>NOT(ISERROR(SEARCH("Sangat Kurang",G5)))</formula>
    </cfRule>
  </conditionalFormatting>
  <pageMargins left="0.70866141732283472" right="0.70866141732283472" top="0.74803149606299213" bottom="0.74803149606299213" header="0.31496062992125984" footer="0.31496062992125984"/>
  <pageSetup paperSize="9" scale="88" orientation="landscape"/>
  <rowBreaks count="6" manualBreakCount="6">
    <brk id="23" max="16383" man="1"/>
    <brk id="38" max="16383" man="1"/>
    <brk id="58" max="16383" man="1"/>
    <brk id="86" max="16383" man="1"/>
    <brk id="116" max="16383" man="1"/>
    <brk id="136" max="16383" man="1"/>
  </rowBreaks>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sheetPr codeName="Sheet3" enableFormatConditionsCalculation="0"/>
  <dimension ref="A2:C103"/>
  <sheetViews>
    <sheetView workbookViewId="0">
      <selection activeCell="M94" sqref="M94"/>
    </sheetView>
  </sheetViews>
  <sheetFormatPr defaultColWidth="8.85546875" defaultRowHeight="15"/>
  <cols>
    <col min="3" max="3" width="8.85546875" style="37"/>
  </cols>
  <sheetData>
    <row r="2" spans="1:3">
      <c r="A2" s="40"/>
      <c r="B2" s="40"/>
      <c r="C2" s="58"/>
    </row>
    <row r="3" spans="1:3">
      <c r="A3" s="41" t="s">
        <v>20</v>
      </c>
      <c r="B3" s="41" t="s">
        <v>68</v>
      </c>
      <c r="C3" s="58"/>
    </row>
    <row r="4" spans="1:3">
      <c r="A4" s="29" t="s">
        <v>35</v>
      </c>
      <c r="B4" s="30">
        <f>IF(('Peta per standar'!C15=0),"",'Peta per standar'!C15)</f>
        <v>3</v>
      </c>
      <c r="C4" s="58"/>
    </row>
    <row r="5" spans="1:3">
      <c r="A5" s="29" t="s">
        <v>36</v>
      </c>
      <c r="B5" s="30">
        <f>IF(('Peta per standar'!C16=0),"",'Peta per standar'!C16)</f>
        <v>1</v>
      </c>
      <c r="C5" s="58"/>
    </row>
    <row r="6" spans="1:3">
      <c r="A6" s="29">
        <v>1.2</v>
      </c>
      <c r="B6" s="30">
        <f>IF(('Peta per standar'!C17=0),"",'Peta per standar'!C17)</f>
        <v>4</v>
      </c>
      <c r="C6" s="58"/>
    </row>
    <row r="7" spans="1:3">
      <c r="A7" s="29">
        <v>2.1</v>
      </c>
      <c r="B7" s="30">
        <f>IF(('Peta per standar'!C26=0),"",'Peta per standar'!C26)</f>
        <v>1</v>
      </c>
      <c r="C7" s="58"/>
    </row>
    <row r="8" spans="1:3">
      <c r="A8" s="29">
        <v>2.2000000000000002</v>
      </c>
      <c r="B8" s="30">
        <f>IF(('Peta per standar'!C27=0),"",'Peta per standar'!C27)</f>
        <v>2</v>
      </c>
      <c r="C8" s="58"/>
    </row>
    <row r="9" spans="1:3">
      <c r="A9" s="29">
        <v>2.2999999999999998</v>
      </c>
      <c r="B9" s="30">
        <f>IF(('Peta per standar'!C28=0),"",'Peta per standar'!C28)</f>
        <v>1</v>
      </c>
      <c r="C9" s="58"/>
    </row>
    <row r="10" spans="1:3">
      <c r="A10" s="29">
        <v>2.4</v>
      </c>
      <c r="B10" s="30">
        <f>IF(('Peta per standar'!C29=0),"",'Peta per standar'!C29)</f>
        <v>3</v>
      </c>
      <c r="C10" s="58"/>
    </row>
    <row r="11" spans="1:3">
      <c r="A11" s="29">
        <v>2.5</v>
      </c>
      <c r="B11" s="30">
        <f>IF(('Peta per standar'!C30=0),"",'Peta per standar'!C30)</f>
        <v>3</v>
      </c>
      <c r="C11" s="58"/>
    </row>
    <row r="12" spans="1:3">
      <c r="A12" s="29">
        <v>2.6</v>
      </c>
      <c r="B12" s="30">
        <f>IF(('Peta per standar'!C31=0),"",'Peta per standar'!C31)</f>
        <v>3</v>
      </c>
      <c r="C12" s="58"/>
    </row>
    <row r="13" spans="1:3">
      <c r="A13" s="29" t="s">
        <v>252</v>
      </c>
      <c r="B13" s="30">
        <f>IF(('Peta per standar'!C40=0),"",'Peta per standar'!C40)</f>
        <v>1</v>
      </c>
      <c r="C13" s="58"/>
    </row>
    <row r="14" spans="1:3">
      <c r="A14" s="29" t="s">
        <v>253</v>
      </c>
      <c r="B14" s="30">
        <f>IF(('Peta per standar'!C41=0),"",'Peta per standar'!C41)</f>
        <v>4</v>
      </c>
      <c r="C14" s="58"/>
    </row>
    <row r="15" spans="1:3">
      <c r="A15" s="29" t="s">
        <v>254</v>
      </c>
      <c r="B15" s="30">
        <f>IF(('Peta per standar'!C42=0),"",'Peta per standar'!C42)</f>
        <v>4</v>
      </c>
      <c r="C15" s="58"/>
    </row>
    <row r="16" spans="1:3">
      <c r="A16" s="29" t="s">
        <v>255</v>
      </c>
      <c r="B16" s="30">
        <f>IF(('Peta per standar'!C43=0),"",'Peta per standar'!C43)</f>
        <v>4</v>
      </c>
      <c r="C16" s="58"/>
    </row>
    <row r="17" spans="1:3">
      <c r="A17" s="29" t="s">
        <v>74</v>
      </c>
      <c r="B17" s="30">
        <f>IF(('Peta per standar'!C44=0),"",'Peta per standar'!C44)</f>
        <v>4</v>
      </c>
      <c r="C17" s="58"/>
    </row>
    <row r="18" spans="1:3">
      <c r="A18" s="29" t="s">
        <v>256</v>
      </c>
      <c r="B18" s="30">
        <f>IF(('Peta per standar'!C45=0),"",'Peta per standar'!C45)</f>
        <v>2</v>
      </c>
      <c r="C18" s="58"/>
    </row>
    <row r="19" spans="1:3">
      <c r="A19" s="29" t="s">
        <v>257</v>
      </c>
      <c r="B19" s="30">
        <f>IF(('Peta per standar'!C46=0),"",'Peta per standar'!C46)</f>
        <v>2</v>
      </c>
      <c r="C19" s="58"/>
    </row>
    <row r="20" spans="1:3">
      <c r="A20" s="29" t="s">
        <v>258</v>
      </c>
      <c r="B20" s="30">
        <f>IF(('Peta per standar'!C47=0),"",'Peta per standar'!C47)</f>
        <v>4</v>
      </c>
      <c r="C20" s="58"/>
    </row>
    <row r="21" spans="1:3">
      <c r="A21" s="29" t="s">
        <v>75</v>
      </c>
      <c r="B21" s="30">
        <f>IF(('Peta per standar'!C48=0),"",'Peta per standar'!C48)</f>
        <v>2</v>
      </c>
      <c r="C21" s="58"/>
    </row>
    <row r="22" spans="1:3">
      <c r="A22" s="29" t="s">
        <v>76</v>
      </c>
      <c r="B22" s="30">
        <f>IF(('Peta per standar'!C49=0),"",'Peta per standar'!C49)</f>
        <v>2</v>
      </c>
      <c r="C22" s="58"/>
    </row>
    <row r="23" spans="1:3">
      <c r="A23" s="29" t="s">
        <v>259</v>
      </c>
      <c r="B23" s="30">
        <f>IF(('Peta per standar'!C50=0),"",'Peta per standar'!C50)</f>
        <v>3</v>
      </c>
      <c r="C23" s="58"/>
    </row>
    <row r="24" spans="1:3">
      <c r="A24" s="29" t="s">
        <v>260</v>
      </c>
      <c r="B24" s="30">
        <f>IF(('Peta per standar'!C51=0),"",'Peta per standar'!C51)</f>
        <v>3</v>
      </c>
      <c r="C24" s="58"/>
    </row>
    <row r="25" spans="1:3">
      <c r="A25" s="29" t="s">
        <v>261</v>
      </c>
      <c r="B25" s="30">
        <f>IF(('Peta per standar'!C52=0),"",'Peta per standar'!C52)</f>
        <v>3</v>
      </c>
      <c r="C25" s="58"/>
    </row>
    <row r="26" spans="1:3">
      <c r="A26" s="29" t="s">
        <v>262</v>
      </c>
      <c r="B26" s="30">
        <f>IF(('Peta per standar'!C53=0),"",'Peta per standar'!C53)</f>
        <v>4</v>
      </c>
      <c r="C26" s="58"/>
    </row>
    <row r="27" spans="1:3">
      <c r="A27" s="29" t="s">
        <v>263</v>
      </c>
      <c r="B27" s="30">
        <f>IF(('Peta per standar'!C54=0),"",'Peta per standar'!C54)</f>
        <v>4</v>
      </c>
      <c r="C27" s="58"/>
    </row>
    <row r="28" spans="1:3">
      <c r="A28" s="29" t="s">
        <v>264</v>
      </c>
      <c r="B28" s="30">
        <f>IF(('Peta per standar'!C55=0),"",'Peta per standar'!C55)</f>
        <v>3</v>
      </c>
      <c r="C28" s="58"/>
    </row>
    <row r="29" spans="1:3">
      <c r="A29" s="29" t="s">
        <v>77</v>
      </c>
      <c r="B29" s="30">
        <f>IF(('Peta per standar'!C56=0),"",'Peta per standar'!C56)</f>
        <v>3</v>
      </c>
      <c r="C29" s="58"/>
    </row>
    <row r="30" spans="1:3">
      <c r="A30" s="29" t="s">
        <v>78</v>
      </c>
      <c r="B30" s="30">
        <f>IF(('Peta per standar'!C61=0),"",'Peta per standar'!C61)</f>
        <v>3</v>
      </c>
      <c r="C30" s="58"/>
    </row>
    <row r="31" spans="1:3">
      <c r="A31" s="29" t="s">
        <v>79</v>
      </c>
      <c r="B31" s="30">
        <f>IF(('Peta per standar'!C62=0),"",'Peta per standar'!C62)</f>
        <v>3</v>
      </c>
      <c r="C31" s="58"/>
    </row>
    <row r="32" spans="1:3">
      <c r="A32" s="29" t="s">
        <v>80</v>
      </c>
      <c r="B32" s="30">
        <f>IF(('Peta per standar'!C63=0),"",'Peta per standar'!C63)</f>
        <v>3</v>
      </c>
      <c r="C32" s="58"/>
    </row>
    <row r="33" spans="1:3">
      <c r="A33" s="29" t="s">
        <v>265</v>
      </c>
      <c r="B33" s="30">
        <f>IF(('Peta per standar'!C64=0),"",'Peta per standar'!C64)</f>
        <v>3</v>
      </c>
      <c r="C33" s="58"/>
    </row>
    <row r="34" spans="1:3">
      <c r="A34" s="29" t="s">
        <v>266</v>
      </c>
      <c r="B34" s="30">
        <f>IF(('Peta per standar'!C65=0),"",'Peta per standar'!C65)</f>
        <v>1</v>
      </c>
      <c r="C34" s="58"/>
    </row>
    <row r="35" spans="1:3">
      <c r="A35" s="29" t="s">
        <v>267</v>
      </c>
      <c r="B35" s="30">
        <f>IF(('Peta per standar'!C66=0),"",'Peta per standar'!C66)</f>
        <v>3</v>
      </c>
      <c r="C35" s="58"/>
    </row>
    <row r="36" spans="1:3">
      <c r="A36" s="29" t="s">
        <v>266</v>
      </c>
      <c r="B36" s="30">
        <f>IF(('Peta per standar'!C67=0),"",'Peta per standar'!C67)</f>
        <v>4</v>
      </c>
      <c r="C36" s="58"/>
    </row>
    <row r="37" spans="1:3">
      <c r="A37" s="29" t="s">
        <v>268</v>
      </c>
      <c r="B37" s="30">
        <f>IF(('Peta per standar'!C68=0),"",'Peta per standar'!C68)</f>
        <v>1</v>
      </c>
      <c r="C37" s="58"/>
    </row>
    <row r="38" spans="1:3">
      <c r="A38" s="29" t="s">
        <v>81</v>
      </c>
      <c r="B38" s="30">
        <f>IF(('Peta per standar'!C69=0),"",'Peta per standar'!C69)</f>
        <v>4</v>
      </c>
      <c r="C38" s="58"/>
    </row>
    <row r="39" spans="1:3">
      <c r="A39" s="29" t="s">
        <v>82</v>
      </c>
      <c r="B39" s="30">
        <f>IF(('Peta per standar'!C70=0),"",'Peta per standar'!C70)</f>
        <v>4</v>
      </c>
      <c r="C39" s="58"/>
    </row>
    <row r="40" spans="1:3">
      <c r="A40" s="29" t="s">
        <v>82</v>
      </c>
      <c r="B40" s="30">
        <f>IF(('Peta per standar'!C71=0),"",'Peta per standar'!C71)</f>
        <v>4</v>
      </c>
      <c r="C40" s="58"/>
    </row>
    <row r="41" spans="1:3">
      <c r="A41" s="29" t="s">
        <v>83</v>
      </c>
      <c r="B41" s="30">
        <f>IF(('Peta per standar'!C72=0),"",'Peta per standar'!C72)</f>
        <v>4</v>
      </c>
      <c r="C41" s="58"/>
    </row>
    <row r="42" spans="1:3">
      <c r="A42" s="29" t="s">
        <v>269</v>
      </c>
      <c r="B42" s="30">
        <f>IF(('Peta per standar'!C73=0),"",'Peta per standar'!C73)</f>
        <v>4</v>
      </c>
      <c r="C42" s="58"/>
    </row>
    <row r="43" spans="1:3">
      <c r="A43" s="29" t="s">
        <v>270</v>
      </c>
      <c r="B43" s="30">
        <f>IF(('Peta per standar'!C74=0),"",'Peta per standar'!C74)</f>
        <v>4</v>
      </c>
      <c r="C43" s="58"/>
    </row>
    <row r="44" spans="1:3">
      <c r="A44" s="29" t="s">
        <v>84</v>
      </c>
      <c r="B44" s="30">
        <f>IF(('Peta per standar'!C75=0),"",'Peta per standar'!C75)</f>
        <v>4</v>
      </c>
      <c r="C44" s="58"/>
    </row>
    <row r="45" spans="1:3">
      <c r="A45" s="29" t="s">
        <v>85</v>
      </c>
      <c r="B45" s="30">
        <f>IF(('Peta per standar'!C76=0),"",'Peta per standar'!C76)</f>
        <v>4</v>
      </c>
      <c r="C45" s="58"/>
    </row>
    <row r="46" spans="1:3">
      <c r="A46" s="29" t="s">
        <v>86</v>
      </c>
      <c r="B46" s="30">
        <f>IF(('Peta per standar'!C77=0),"",'Peta per standar'!C77)</f>
        <v>4</v>
      </c>
      <c r="C46" s="58"/>
    </row>
    <row r="47" spans="1:3">
      <c r="A47" s="29" t="s">
        <v>87</v>
      </c>
      <c r="B47" s="30">
        <f>IF(('Peta per standar'!C78=0),"",'Peta per standar'!C78)</f>
        <v>4</v>
      </c>
      <c r="C47" s="58"/>
    </row>
    <row r="48" spans="1:3">
      <c r="A48" s="29" t="s">
        <v>88</v>
      </c>
      <c r="B48" s="30">
        <f>IF(('Peta per standar'!C79=0),"",'Peta per standar'!C79)</f>
        <v>4</v>
      </c>
      <c r="C48" s="58"/>
    </row>
    <row r="49" spans="1:3">
      <c r="A49" s="29" t="s">
        <v>271</v>
      </c>
      <c r="B49" s="30">
        <f>IF(('Peta per standar'!C80=0),"",'Peta per standar'!C80)</f>
        <v>1</v>
      </c>
      <c r="C49" s="58"/>
    </row>
    <row r="50" spans="1:3">
      <c r="A50" s="29" t="s">
        <v>272</v>
      </c>
      <c r="B50" s="30">
        <f>IF(('Peta per standar'!C81=0),"",'Peta per standar'!C81)</f>
        <v>3</v>
      </c>
      <c r="C50" s="58"/>
    </row>
    <row r="51" spans="1:3">
      <c r="A51" s="29" t="s">
        <v>273</v>
      </c>
      <c r="B51" s="30">
        <f>IF(('Peta per standar'!C82=0),"",'Peta per standar'!C82)</f>
        <v>3</v>
      </c>
      <c r="C51" s="58"/>
    </row>
    <row r="52" spans="1:3">
      <c r="A52" s="29" t="s">
        <v>89</v>
      </c>
      <c r="B52" s="30">
        <f>IF(('Peta per standar'!C83=0),"",'Peta per standar'!C83)</f>
        <v>2</v>
      </c>
      <c r="C52" s="58"/>
    </row>
    <row r="53" spans="1:3">
      <c r="A53" s="68" t="s">
        <v>274</v>
      </c>
      <c r="B53" s="30">
        <f>IF(('Peta per standar'!C88=0),"",'Peta per standar'!C88)</f>
        <v>4</v>
      </c>
      <c r="C53" s="58"/>
    </row>
    <row r="54" spans="1:3">
      <c r="A54" s="29" t="s">
        <v>275</v>
      </c>
      <c r="B54" s="30">
        <f>IF(('Peta per standar'!C89=0),"",'Peta per standar'!C89)</f>
        <v>4</v>
      </c>
      <c r="C54" s="58"/>
    </row>
    <row r="55" spans="1:3">
      <c r="A55" s="68" t="s">
        <v>276</v>
      </c>
      <c r="B55" s="30">
        <f>IF(('Peta per standar'!C90=0),"",'Peta per standar'!C90)</f>
        <v>4</v>
      </c>
      <c r="C55" s="58"/>
    </row>
    <row r="56" spans="1:3">
      <c r="A56" s="29" t="s">
        <v>277</v>
      </c>
      <c r="B56" s="30">
        <f>IF(('Peta per standar'!C91=0),"",'Peta per standar'!C91)</f>
        <v>4</v>
      </c>
      <c r="C56" s="58"/>
    </row>
    <row r="57" spans="1:3">
      <c r="A57" s="29" t="s">
        <v>278</v>
      </c>
      <c r="B57" s="30">
        <f>IF(('Peta per standar'!C92=0),"",'Peta per standar'!C92)</f>
        <v>4</v>
      </c>
      <c r="C57" s="58"/>
    </row>
    <row r="58" spans="1:3">
      <c r="A58" s="29" t="s">
        <v>279</v>
      </c>
      <c r="B58" s="30">
        <f>IF(('Peta per standar'!C93=0),"",'Peta per standar'!C93)</f>
        <v>4</v>
      </c>
      <c r="C58" s="58"/>
    </row>
    <row r="59" spans="1:3">
      <c r="A59" s="29" t="s">
        <v>280</v>
      </c>
      <c r="B59" s="30">
        <f>IF(('Peta per standar'!C94=0),"",'Peta per standar'!C94)</f>
        <v>4</v>
      </c>
      <c r="C59" s="58"/>
    </row>
    <row r="60" spans="1:3">
      <c r="A60" s="29" t="s">
        <v>281</v>
      </c>
      <c r="B60" s="30">
        <f>IF(('Peta per standar'!C95=0),"",'Peta per standar'!C95)</f>
        <v>4</v>
      </c>
      <c r="C60" s="58"/>
    </row>
    <row r="61" spans="1:3">
      <c r="A61" s="29" t="s">
        <v>282</v>
      </c>
      <c r="B61" s="30">
        <f>IF(('Peta per standar'!C96=0),"",'Peta per standar'!C96)</f>
        <v>4</v>
      </c>
      <c r="C61" s="58"/>
    </row>
    <row r="62" spans="1:3">
      <c r="A62" s="29" t="s">
        <v>283</v>
      </c>
      <c r="B62" s="30">
        <f>IF(('Peta per standar'!C97=0),"",'Peta per standar'!C97)</f>
        <v>3</v>
      </c>
      <c r="C62" s="58"/>
    </row>
    <row r="63" spans="1:3">
      <c r="A63" s="29" t="s">
        <v>284</v>
      </c>
      <c r="B63" s="30" t="str">
        <f>IF(('Peta per standar'!C98=0),"",'Peta per standar'!C98)</f>
        <v/>
      </c>
      <c r="C63" s="58"/>
    </row>
    <row r="64" spans="1:3">
      <c r="A64" s="29" t="s">
        <v>95</v>
      </c>
      <c r="B64" s="30">
        <f>IF(('Peta per standar'!C99=0),"",'Peta per standar'!C99)</f>
        <v>4</v>
      </c>
      <c r="C64" s="58"/>
    </row>
    <row r="65" spans="1:3">
      <c r="A65" s="29" t="s">
        <v>288</v>
      </c>
      <c r="B65" s="30">
        <f>IF(('Peta per standar'!C100=0),"",'Peta per standar'!C100)</f>
        <v>3</v>
      </c>
      <c r="C65" s="58"/>
    </row>
    <row r="66" spans="1:3">
      <c r="A66" s="29" t="s">
        <v>285</v>
      </c>
      <c r="B66" s="30">
        <f>IF(('Peta per standar'!C101=0),"",'Peta per standar'!C101)</f>
        <v>3</v>
      </c>
      <c r="C66" s="58"/>
    </row>
    <row r="67" spans="1:3">
      <c r="A67" s="29" t="s">
        <v>286</v>
      </c>
      <c r="B67" s="30">
        <f>IF(('Peta per standar'!C102=0),"",'Peta per standar'!C102)</f>
        <v>4</v>
      </c>
      <c r="C67" s="58"/>
    </row>
    <row r="68" spans="1:3">
      <c r="A68" s="29" t="s">
        <v>287</v>
      </c>
      <c r="B68" s="30">
        <f>IF(('Peta per standar'!C103=0),"",'Peta per standar'!C103)</f>
        <v>4</v>
      </c>
      <c r="C68" s="58"/>
    </row>
    <row r="69" spans="1:3">
      <c r="A69" s="29" t="s">
        <v>289</v>
      </c>
      <c r="B69" s="30">
        <f>IF(('Peta per standar'!C104=0),"",'Peta per standar'!C104)</f>
        <v>4</v>
      </c>
      <c r="C69" s="58"/>
    </row>
    <row r="70" spans="1:3">
      <c r="A70" s="29" t="s">
        <v>290</v>
      </c>
      <c r="B70" s="30">
        <f>IF(('Peta per standar'!C105=0),"",'Peta per standar'!C105)</f>
        <v>3</v>
      </c>
      <c r="C70" s="58"/>
    </row>
    <row r="71" spans="1:3">
      <c r="A71" s="29" t="s">
        <v>291</v>
      </c>
      <c r="B71" s="30">
        <f>IF(('Peta per standar'!C106=0),"",'Peta per standar'!C106)</f>
        <v>3</v>
      </c>
      <c r="C71" s="58"/>
    </row>
    <row r="72" spans="1:3">
      <c r="A72" s="29" t="s">
        <v>292</v>
      </c>
      <c r="B72" s="30">
        <f>IF(('Peta per standar'!C107=0),"",'Peta per standar'!C107)</f>
        <v>3</v>
      </c>
      <c r="C72" s="58"/>
    </row>
    <row r="73" spans="1:3">
      <c r="A73" s="29" t="s">
        <v>293</v>
      </c>
      <c r="B73" s="30">
        <f>IF(('Peta per standar'!C108=0),"",'Peta per standar'!C108)</f>
        <v>4</v>
      </c>
      <c r="C73" s="58"/>
    </row>
    <row r="74" spans="1:3">
      <c r="A74" s="29" t="s">
        <v>94</v>
      </c>
      <c r="B74" s="30">
        <f>IF(('Peta per standar'!C109=0),"",'Peta per standar'!C109)</f>
        <v>4</v>
      </c>
      <c r="C74" s="58"/>
    </row>
    <row r="75" spans="1:3">
      <c r="A75" s="29" t="s">
        <v>93</v>
      </c>
      <c r="B75" s="30">
        <f>IF(('Peta per standar'!C110=0),"",'Peta per standar'!C110)</f>
        <v>2</v>
      </c>
      <c r="C75" s="58"/>
    </row>
    <row r="76" spans="1:3">
      <c r="A76" s="29" t="s">
        <v>92</v>
      </c>
      <c r="B76" s="30">
        <f>IF(('Peta per standar'!C111=0),"",'Peta per standar'!C111)</f>
        <v>4</v>
      </c>
      <c r="C76" s="58"/>
    </row>
    <row r="77" spans="1:3">
      <c r="A77" s="29" t="s">
        <v>91</v>
      </c>
      <c r="B77" s="30">
        <f>IF(('Peta per standar'!C112=0),"",'Peta per standar'!C112)</f>
        <v>3</v>
      </c>
      <c r="C77" s="58"/>
    </row>
    <row r="78" spans="1:3">
      <c r="A78" s="29" t="s">
        <v>90</v>
      </c>
      <c r="B78" s="30">
        <f>IF(('Peta per standar'!C113=0),"",'Peta per standar'!C113)</f>
        <v>3</v>
      </c>
      <c r="C78" s="58"/>
    </row>
    <row r="79" spans="1:3">
      <c r="A79" s="29" t="s">
        <v>294</v>
      </c>
      <c r="B79" s="30">
        <f>IF(('Peta per standar'!C114=0),"",'Peta per standar'!C114)</f>
        <v>3</v>
      </c>
      <c r="C79" s="58"/>
    </row>
    <row r="80" spans="1:3">
      <c r="A80" s="29" t="s">
        <v>108</v>
      </c>
      <c r="B80" s="30">
        <f>IF(('Peta per standar'!C119=0),"",'Peta per standar'!C119)</f>
        <v>4</v>
      </c>
      <c r="C80" s="58"/>
    </row>
    <row r="81" spans="1:3">
      <c r="A81" s="29" t="s">
        <v>295</v>
      </c>
      <c r="B81" s="30">
        <f>IF(('Peta per standar'!C120=0),"",'Peta per standar'!C120)</f>
        <v>2</v>
      </c>
      <c r="C81" s="58"/>
    </row>
    <row r="82" spans="1:3">
      <c r="A82" s="29" t="s">
        <v>107</v>
      </c>
      <c r="B82" s="30">
        <f>IF(('Peta per standar'!C121=0),"",'Peta per standar'!C121)</f>
        <v>4</v>
      </c>
      <c r="C82" s="58"/>
    </row>
    <row r="83" spans="1:3">
      <c r="A83" s="29" t="s">
        <v>106</v>
      </c>
      <c r="B83" s="30">
        <f>IF(('Peta per standar'!C122=0),"",'Peta per standar'!C122)</f>
        <v>4</v>
      </c>
      <c r="C83" s="58"/>
    </row>
    <row r="84" spans="1:3">
      <c r="A84" s="29" t="s">
        <v>105</v>
      </c>
      <c r="B84" s="30">
        <f>IF(('Peta per standar'!C123=0),"",'Peta per standar'!C123)</f>
        <v>4</v>
      </c>
      <c r="C84" s="58"/>
    </row>
    <row r="85" spans="1:3">
      <c r="A85" s="29" t="s">
        <v>104</v>
      </c>
      <c r="B85" s="30">
        <f>IF(('Peta per standar'!C124=0),"",'Peta per standar'!C124)</f>
        <v>4</v>
      </c>
      <c r="C85" s="58"/>
    </row>
    <row r="86" spans="1:3">
      <c r="A86" s="29" t="s">
        <v>103</v>
      </c>
      <c r="B86" s="30">
        <f>IF(('Peta per standar'!C125=0),"",'Peta per standar'!C125)</f>
        <v>4</v>
      </c>
      <c r="C86" s="58"/>
    </row>
    <row r="87" spans="1:3">
      <c r="A87" s="29" t="s">
        <v>296</v>
      </c>
      <c r="B87" s="30">
        <f>IF(('Peta per standar'!C126=0),"",'Peta per standar'!C126)</f>
        <v>4</v>
      </c>
      <c r="C87" s="58"/>
    </row>
    <row r="88" spans="1:3">
      <c r="A88" s="29" t="s">
        <v>297</v>
      </c>
      <c r="B88" s="30">
        <f>IF(('Peta per standar'!C127=0),"",'Peta per standar'!C127)</f>
        <v>4</v>
      </c>
      <c r="C88" s="58"/>
    </row>
    <row r="89" spans="1:3">
      <c r="A89" s="29" t="s">
        <v>298</v>
      </c>
      <c r="B89" s="30">
        <f>IF(('Peta per standar'!C128=0),"",'Peta per standar'!C128)</f>
        <v>4</v>
      </c>
      <c r="C89" s="58"/>
    </row>
    <row r="90" spans="1:3">
      <c r="A90" s="29" t="s">
        <v>299</v>
      </c>
      <c r="B90" s="30">
        <f>IF(('Peta per standar'!C129=0),"",'Peta per standar'!C129)</f>
        <v>4</v>
      </c>
      <c r="C90" s="58"/>
    </row>
    <row r="91" spans="1:3">
      <c r="A91" s="29" t="s">
        <v>300</v>
      </c>
      <c r="B91" s="30">
        <f>IF(('Peta per standar'!C130=0),"",'Peta per standar'!C130)</f>
        <v>4</v>
      </c>
      <c r="C91" s="58"/>
    </row>
    <row r="92" spans="1:3">
      <c r="A92" s="29" t="s">
        <v>102</v>
      </c>
      <c r="B92" s="30">
        <f>IF(('Peta per standar'!C131=0),"",'Peta per standar'!C131)</f>
        <v>4</v>
      </c>
      <c r="C92" s="58"/>
    </row>
    <row r="93" spans="1:3">
      <c r="A93" s="29" t="s">
        <v>101</v>
      </c>
      <c r="B93" s="30">
        <f>IF(('Peta per standar'!C132=0),"",'Peta per standar'!C132)</f>
        <v>4</v>
      </c>
      <c r="C93" s="58"/>
    </row>
    <row r="94" spans="1:3">
      <c r="A94" s="29" t="s">
        <v>100</v>
      </c>
      <c r="B94" s="30">
        <f>IF(('Peta per standar'!C133=0),"",'Peta per standar'!C133)</f>
        <v>3</v>
      </c>
      <c r="C94" s="58"/>
    </row>
    <row r="95" spans="1:3">
      <c r="A95" s="29" t="s">
        <v>99</v>
      </c>
      <c r="B95" s="30">
        <f>IF(('Peta per standar'!C134=0),"",'Peta per standar'!C134)</f>
        <v>4</v>
      </c>
      <c r="C95" s="58"/>
    </row>
    <row r="96" spans="1:3">
      <c r="A96" s="29" t="s">
        <v>109</v>
      </c>
      <c r="B96" s="30">
        <f>IF(('Peta per standar'!C139=0),"",'Peta per standar'!C139)</f>
        <v>0.92</v>
      </c>
      <c r="C96" s="58"/>
    </row>
    <row r="97" spans="1:3">
      <c r="A97" s="29" t="s">
        <v>110</v>
      </c>
      <c r="B97" s="30">
        <f>IF(('Peta per standar'!C140=0),"",'Peta per standar'!C140)</f>
        <v>4</v>
      </c>
      <c r="C97" s="58"/>
    </row>
    <row r="98" spans="1:3">
      <c r="A98" s="29" t="s">
        <v>111</v>
      </c>
      <c r="B98" s="30">
        <f>IF(('Peta per standar'!C141=0),"",'Peta per standar'!C141)</f>
        <v>4</v>
      </c>
      <c r="C98" s="58"/>
    </row>
    <row r="99" spans="1:3">
      <c r="A99" s="29" t="s">
        <v>301</v>
      </c>
      <c r="B99" s="30">
        <f>IF(('Peta per standar'!C142=0),"",'Peta per standar'!C142)</f>
        <v>4</v>
      </c>
      <c r="C99" s="58"/>
    </row>
    <row r="100" spans="1:3">
      <c r="A100" s="29" t="s">
        <v>112</v>
      </c>
      <c r="B100" s="30">
        <f>IF(('Peta per standar'!C143=0),"",'Peta per standar'!C143)</f>
        <v>4</v>
      </c>
      <c r="C100" s="58"/>
    </row>
    <row r="101" spans="1:3">
      <c r="A101" s="29" t="s">
        <v>113</v>
      </c>
      <c r="B101" s="30" t="str">
        <f>IF(('Peta per standar'!C144=0),"",'Peta per standar'!C144)</f>
        <v/>
      </c>
      <c r="C101" s="58"/>
    </row>
    <row r="102" spans="1:3">
      <c r="A102" s="29" t="s">
        <v>114</v>
      </c>
      <c r="B102" s="30">
        <f>IF(('Peta per standar'!C145=0),"",'Peta per standar'!C145)</f>
        <v>4</v>
      </c>
      <c r="C102" s="58"/>
    </row>
    <row r="103" spans="1:3">
      <c r="A103" s="29" t="s">
        <v>115</v>
      </c>
      <c r="B103" s="30">
        <f>IF(('Peta per standar'!C146=0),"",'Peta per standar'!C146)</f>
        <v>2.9</v>
      </c>
      <c r="C103" s="58"/>
    </row>
  </sheetData>
  <sheetProtection selectLockedCells="1" autoFilter="0"/>
  <autoFilter ref="A3:B103"/>
  <pageMargins left="0.7" right="0.7" top="0.75" bottom="0.75" header="0.3" footer="0.3"/>
  <pageSetup orientation="portrait"/>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Evalusi Mutu</vt:lpstr>
      <vt:lpstr>Peta per standar</vt:lpstr>
      <vt:lpstr>Peta Capaian Total</vt:lpstr>
      <vt:lpstr>'Evalusi Mutu'!_Toc122838036</vt:lpstr>
      <vt:lpstr>'Evalusi Mutu'!Print_Area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ANWARSYAM</dc:creator>
  <cp:lastModifiedBy>acer</cp:lastModifiedBy>
  <cp:lastPrinted>2013-01-03T03:53:07Z</cp:lastPrinted>
  <dcterms:created xsi:type="dcterms:W3CDTF">2012-11-13T08:08:56Z</dcterms:created>
  <dcterms:modified xsi:type="dcterms:W3CDTF">2018-11-16T06:59:45Z</dcterms:modified>
</cp:coreProperties>
</file>